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2630" windowHeight="11760" tabRatio="715"/>
  </bookViews>
  <sheets>
    <sheet name="А1" sheetId="11" r:id="rId1"/>
    <sheet name="Помпена станция" sheetId="12" r:id="rId2"/>
  </sheets>
  <definedNames>
    <definedName name="_xlnm.Print_Area" localSheetId="0">А1!$A$1:$F$225</definedName>
    <definedName name="_xlnm.Print_Titles" localSheetId="0">А1!$5:$5</definedName>
    <definedName name="_xlnm.Print_Titles" localSheetId="1">'Помпена станция'!$2:$6</definedName>
  </definedNames>
  <calcPr calcId="145621"/>
</workbook>
</file>

<file path=xl/calcChain.xml><?xml version="1.0" encoding="utf-8"?>
<calcChain xmlns="http://schemas.openxmlformats.org/spreadsheetml/2006/main">
  <c r="F8" i="11" l="1"/>
  <c r="K70" i="12" l="1"/>
  <c r="K69" i="12"/>
  <c r="K68" i="12"/>
  <c r="K67" i="12"/>
  <c r="K66" i="12"/>
  <c r="K65" i="12"/>
  <c r="K64" i="12"/>
  <c r="K63" i="12"/>
  <c r="K62" i="12"/>
  <c r="K61" i="12"/>
  <c r="K60" i="12"/>
  <c r="K59" i="12"/>
  <c r="K58" i="12"/>
  <c r="K56" i="12"/>
  <c r="K57" i="12"/>
  <c r="K54" i="12"/>
  <c r="K53" i="12"/>
  <c r="K52" i="12"/>
  <c r="K51" i="12"/>
  <c r="K46" i="12"/>
  <c r="K45" i="12"/>
  <c r="K44" i="12"/>
  <c r="K43" i="12"/>
  <c r="K42" i="12"/>
  <c r="K41" i="12"/>
  <c r="K40" i="12"/>
  <c r="K37" i="12"/>
  <c r="K36" i="12"/>
  <c r="K35" i="12"/>
  <c r="K34" i="12"/>
  <c r="K31" i="12"/>
  <c r="K30" i="12"/>
  <c r="K29" i="12"/>
  <c r="K28" i="12"/>
  <c r="K25" i="12"/>
  <c r="K24" i="12"/>
  <c r="K23" i="12"/>
  <c r="K22" i="12"/>
  <c r="K21" i="12"/>
  <c r="K20" i="12"/>
  <c r="K19" i="12"/>
  <c r="K17" i="12"/>
  <c r="K18" i="12"/>
  <c r="K15" i="12"/>
  <c r="K12" i="12"/>
  <c r="H12" i="12"/>
  <c r="K11" i="12"/>
  <c r="H11" i="12"/>
  <c r="K10" i="12"/>
  <c r="H10" i="12"/>
  <c r="K9" i="12"/>
  <c r="H9" i="12"/>
  <c r="K8" i="12"/>
  <c r="H8" i="12"/>
  <c r="K47" i="12" l="1"/>
  <c r="K38" i="12"/>
  <c r="K50" i="12"/>
  <c r="K13" i="12"/>
  <c r="K32" i="12"/>
  <c r="K16" i="12"/>
  <c r="K26" i="12" s="1"/>
  <c r="K55" i="12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K49" i="12" l="1"/>
  <c r="K48" i="12"/>
  <c r="K71" i="12" s="1"/>
  <c r="K72" i="12" s="1"/>
  <c r="F115" i="11" s="1"/>
  <c r="F85" i="11"/>
  <c r="F83" i="11"/>
  <c r="F80" i="11"/>
  <c r="F221" i="11" l="1"/>
  <c r="F66" i="11" l="1"/>
  <c r="F65" i="11"/>
  <c r="F102" i="11" l="1"/>
  <c r="F103" i="11"/>
  <c r="F104" i="11"/>
  <c r="F105" i="11"/>
  <c r="F106" i="11"/>
  <c r="F107" i="11"/>
  <c r="F108" i="11"/>
  <c r="F81" i="11"/>
  <c r="F82" i="11"/>
  <c r="F84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9" i="11"/>
  <c r="F100" i="11"/>
  <c r="F101" i="11"/>
  <c r="F64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55" i="11" l="1"/>
  <c r="F54" i="11"/>
  <c r="F220" i="11" l="1"/>
  <c r="F217" i="11"/>
  <c r="F218" i="11"/>
  <c r="F219" i="11"/>
  <c r="F207" i="11"/>
  <c r="F208" i="11"/>
  <c r="F209" i="11"/>
  <c r="F211" i="11"/>
  <c r="F213" i="11"/>
  <c r="F214" i="11"/>
  <c r="F215" i="11"/>
  <c r="F47" i="11" l="1"/>
  <c r="F48" i="11"/>
  <c r="F49" i="11"/>
  <c r="F46" i="11"/>
  <c r="F17" i="11"/>
  <c r="F20" i="11" l="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206" i="11" l="1"/>
  <c r="F118" i="11"/>
  <c r="F63" i="11"/>
  <c r="F110" i="11" s="1"/>
  <c r="F59" i="11"/>
  <c r="F58" i="11"/>
  <c r="F57" i="11"/>
  <c r="F56" i="11"/>
  <c r="F53" i="11"/>
  <c r="F222" i="11" l="1"/>
  <c r="F203" i="11"/>
  <c r="F60" i="11"/>
  <c r="F19" i="11"/>
  <c r="F18" i="11"/>
  <c r="F16" i="11"/>
  <c r="F51" i="11" l="1"/>
  <c r="F9" i="11"/>
  <c r="F13" i="11" l="1"/>
  <c r="F12" i="11"/>
  <c r="F11" i="11"/>
  <c r="F10" i="11"/>
  <c r="F14" i="11" l="1"/>
  <c r="F224" i="11" s="1"/>
</calcChain>
</file>

<file path=xl/sharedStrings.xml><?xml version="1.0" encoding="utf-8"?>
<sst xmlns="http://schemas.openxmlformats.org/spreadsheetml/2006/main" count="867" uniqueCount="551">
  <si>
    <t>Количество</t>
  </si>
  <si>
    <t>Част / Позиция</t>
  </si>
  <si>
    <t>№</t>
  </si>
  <si>
    <t>Ставка</t>
  </si>
  <si>
    <t>Стойност</t>
  </si>
  <si>
    <t>Единица мярка</t>
  </si>
  <si>
    <t>m'</t>
  </si>
  <si>
    <r>
      <t>m</t>
    </r>
    <r>
      <rPr>
        <vertAlign val="superscript"/>
        <sz val="10"/>
        <rFont val="Arial"/>
        <family val="2"/>
        <charset val="204"/>
      </rPr>
      <t>3</t>
    </r>
  </si>
  <si>
    <r>
      <t>m</t>
    </r>
    <r>
      <rPr>
        <vertAlign val="superscript"/>
        <sz val="10"/>
        <rFont val="Arial"/>
        <family val="2"/>
        <charset val="204"/>
      </rPr>
      <t>2</t>
    </r>
  </si>
  <si>
    <t>Общо Подготвителни работи</t>
  </si>
  <si>
    <t>BGN</t>
  </si>
  <si>
    <t>Подготвителни работи</t>
  </si>
  <si>
    <t>Общо Електрическа</t>
  </si>
  <si>
    <t>5.7</t>
  </si>
  <si>
    <t>КОЛИЧЕСТВЕНО СТОЙНОСТНА СМЕТКА</t>
  </si>
  <si>
    <t>за проект за изместване на помпена станция за с.Дивотино“, община Перник</t>
  </si>
  <si>
    <t>1</t>
  </si>
  <si>
    <t>2</t>
  </si>
  <si>
    <t>1.1</t>
  </si>
  <si>
    <t>1.2</t>
  </si>
  <si>
    <t>1.3</t>
  </si>
  <si>
    <t>1.4</t>
  </si>
  <si>
    <t>1.5</t>
  </si>
  <si>
    <t>1.6</t>
  </si>
  <si>
    <t>Архитектура</t>
  </si>
  <si>
    <t>2.1</t>
  </si>
  <si>
    <t>2.2</t>
  </si>
  <si>
    <t>2.3</t>
  </si>
  <si>
    <t>2.4</t>
  </si>
  <si>
    <t>2.5</t>
  </si>
  <si>
    <t>2.6</t>
  </si>
  <si>
    <t>2.7</t>
  </si>
  <si>
    <t>2.8</t>
  </si>
  <si>
    <t>Общо Архитектура</t>
  </si>
  <si>
    <t>СК</t>
  </si>
  <si>
    <t>Общо СК</t>
  </si>
  <si>
    <t>3</t>
  </si>
  <si>
    <t>3.1</t>
  </si>
  <si>
    <t>3.2</t>
  </si>
  <si>
    <t>3.3</t>
  </si>
  <si>
    <t>3.4</t>
  </si>
  <si>
    <t>3.5</t>
  </si>
  <si>
    <t>3.6</t>
  </si>
  <si>
    <t>3.7</t>
  </si>
  <si>
    <t>4</t>
  </si>
  <si>
    <t>ВиК</t>
  </si>
  <si>
    <t>Тръбопровод от ПС до Шадов мост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</si>
  <si>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</si>
  <si>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</si>
  <si>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</si>
  <si>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</si>
  <si>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</si>
  <si>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</si>
  <si>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</si>
  <si>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</si>
  <si>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</si>
  <si>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Общо Тръбопровод от ПС до Шадов мост</t>
  </si>
  <si>
    <t>4.2</t>
  </si>
  <si>
    <t>Помпена станция</t>
  </si>
  <si>
    <t>Общо Помпена станция</t>
  </si>
  <si>
    <t>5</t>
  </si>
  <si>
    <t>Електрическа</t>
  </si>
  <si>
    <t>5.1</t>
  </si>
  <si>
    <t>5.2</t>
  </si>
  <si>
    <t>5.3</t>
  </si>
  <si>
    <t>5.4</t>
  </si>
  <si>
    <t>5.5</t>
  </si>
  <si>
    <t>5.6</t>
  </si>
  <si>
    <t>5.8</t>
  </si>
  <si>
    <t>6</t>
  </si>
  <si>
    <t>6.1</t>
  </si>
  <si>
    <t>Разрушаване на съществуващи съоръжения</t>
  </si>
  <si>
    <t>Стоманобетонна покривна плоча</t>
  </si>
  <si>
    <t>Стени, колони и греди</t>
  </si>
  <si>
    <t>Стоманобетонна ограда пред сградата</t>
  </si>
  <si>
    <t>Стоманобетонна фундаментна плоча и основи</t>
  </si>
  <si>
    <t>Извозване и депониране на строителни отпадъци</t>
  </si>
  <si>
    <t>t</t>
  </si>
  <si>
    <t>Зидария с решетъчни тухли</t>
  </si>
  <si>
    <t xml:space="preserve">Мазилка вароциментова финосана </t>
  </si>
  <si>
    <t>Латекс на варова основа</t>
  </si>
  <si>
    <t>Алуминиева дограма</t>
  </si>
  <si>
    <t>Предпазна метална решетка</t>
  </si>
  <si>
    <t>Замазка за наклон 5-10 cm</t>
  </si>
  <si>
    <t xml:space="preserve">XPS 5cm </t>
  </si>
  <si>
    <t>Обшивки по бордове с разгъвка до 50см</t>
  </si>
  <si>
    <t xml:space="preserve">Улук </t>
  </si>
  <si>
    <t>Затапващи елементи за улук</t>
  </si>
  <si>
    <t>Водосборно казанче</t>
  </si>
  <si>
    <t>Водосточна тръба със скоби</t>
  </si>
  <si>
    <t>Метални поцинковани капаци с топлоизолация</t>
  </si>
  <si>
    <t>Метален поцинкован парапет</t>
  </si>
  <si>
    <t>Метална поцинкована стълба</t>
  </si>
  <si>
    <t>Лепена битумна хидроизолация 2 пласта с посипка на покрив</t>
  </si>
  <si>
    <t>Замазка за наклон 5-10 cm за покрив</t>
  </si>
  <si>
    <t>Лепена битумна хидроизолация 2 пласта по фундаменти</t>
  </si>
  <si>
    <t>XPS 5cm по стени в насип</t>
  </si>
  <si>
    <t>Фундалин или аналог за защита на хидроизолация</t>
  </si>
  <si>
    <t>Замазка 5cm за защита на хидроизолация</t>
  </si>
  <si>
    <t>бр.</t>
  </si>
  <si>
    <t>Замазка 5см гланцирана на кота 0.00</t>
  </si>
  <si>
    <t>Входна врата - метална бяла топлоизолирана със секретно заключване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</si>
  <si>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</si>
  <si>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</si>
  <si>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</si>
  <si>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</si>
  <si>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</si>
  <si>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</si>
  <si>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</si>
  <si>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</si>
  <si>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</si>
  <si>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</si>
  <si>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</si>
  <si>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</si>
  <si>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</si>
  <si>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</si>
  <si>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</si>
  <si>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</si>
  <si>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</si>
  <si>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</si>
  <si>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</si>
  <si>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</si>
  <si>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</si>
  <si>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</si>
  <si>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</si>
  <si>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Щурц над врата</t>
  </si>
  <si>
    <t>Изравняване на терен и насипване</t>
  </si>
  <si>
    <t>Настилка с бетонови унипавета в т.ч основа</t>
  </si>
  <si>
    <t>Оградна от поцинковани пана тип промишлена</t>
  </si>
  <si>
    <t>Метална оградна врата с ширина 3.0</t>
  </si>
  <si>
    <t>2.32</t>
  </si>
  <si>
    <t>2.33</t>
  </si>
  <si>
    <t>2.34</t>
  </si>
  <si>
    <t>Пътна настилка – асфалт – L=42m, B=1,20m</t>
  </si>
  <si>
    <t>Настилка в зелена площ - L=578 m, B=1,20 m</t>
  </si>
  <si>
    <t>Настилка от бетон за тротоар - L=110 m, B=1,20 m</t>
  </si>
  <si>
    <t>Настилка от асфалт за тротоар  L=67 m, B=1,20 m</t>
  </si>
  <si>
    <t>ВОБД</t>
  </si>
  <si>
    <t>Разваляне стара и доставка и полагане нова мантинела</t>
  </si>
  <si>
    <t>1. Асфалтобетон плътен , Е=1200 МРа – 4 сm</t>
  </si>
  <si>
    <t>2. Битумизиран трошен камък Е=800 МРа – 6 сm</t>
  </si>
  <si>
    <t>3. Уплътнен пласт от несортиран трошен камък,   Е=250МРа, 0&lt;d&lt;45  – 30 сm</t>
  </si>
  <si>
    <t>4. Уплътнен обратен насип, (Еo≥30 МРа) – до 30 см над   теме тръба – 65cm</t>
  </si>
  <si>
    <t>1. Уплътнен пласт обратен насип от изкопа до 30 см над теме тръба – 105 cm</t>
  </si>
  <si>
    <r>
      <t>2.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Arial"/>
        <family val="2"/>
        <charset val="204"/>
      </rPr>
      <t>Уплътнен пласт от несортиран трошен камък,   Е=250 МРа, 0&lt;d&lt;45  – 25 см</t>
    </r>
  </si>
  <si>
    <r>
      <t>3.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Arial"/>
        <family val="2"/>
        <charset val="204"/>
      </rPr>
      <t>Уплътнен обратен насип от изкопа до 30см над теме  тръба – 76 cm</t>
    </r>
  </si>
  <si>
    <r>
      <t>1.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Arial"/>
        <family val="2"/>
        <charset val="204"/>
      </rPr>
      <t>Асфалтобетон пътен , Е=1200 МРа – 4 сm</t>
    </r>
  </si>
  <si>
    <r>
      <t>2.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Arial"/>
        <family val="2"/>
        <charset val="204"/>
      </rPr>
      <t>Уплътнен пласт от несортиран трошен камък,  Е=250 МРа, 0&lt;d&lt;45  – 30 cm</t>
    </r>
  </si>
  <si>
    <r>
      <t>3.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Arial"/>
        <family val="2"/>
        <charset val="204"/>
      </rPr>
      <t>Уплътнен обратен насип от изкопа до 30см над теме тръба – 71 cm</t>
    </r>
  </si>
  <si>
    <t>Отрязване и изкореняване на дървета с диаметър до 40cm, вкл. извозване</t>
  </si>
  <si>
    <t>5.9</t>
  </si>
  <si>
    <t>5.11</t>
  </si>
  <si>
    <t>5.14</t>
  </si>
  <si>
    <t>5.15</t>
  </si>
  <si>
    <t>5.16</t>
  </si>
  <si>
    <t>5.17</t>
  </si>
  <si>
    <t>5.18</t>
  </si>
  <si>
    <t>5.21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</si>
  <si>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</si>
  <si>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</si>
  <si>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</si>
  <si>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</si>
  <si>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</si>
  <si>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</si>
  <si>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</si>
  <si>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</si>
  <si>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</si>
  <si>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Допълнителен контакт на моторна защита</t>
  </si>
  <si>
    <t>Миниатюрен автоматичен прекъсвач, 2-полюсен, Un=230 V, In=4A, крива C, Icu=6 kA, DIN-шина</t>
  </si>
  <si>
    <t>Вентилационна решетка с филтър 336х316р IP 54 за фасада на табло</t>
  </si>
  <si>
    <t>Редова клема, винтова, сива, размер 4 mm²/22-10 AWG, 800 V/8 kV/3-32 A, DIN-шина</t>
  </si>
  <si>
    <t>Машинен изкоп</t>
  </si>
  <si>
    <t>Ръчен изкоп</t>
  </si>
  <si>
    <t>Обратен насип</t>
  </si>
  <si>
    <t>Кофраж</t>
  </si>
  <si>
    <t>Бетон C30/37</t>
  </si>
  <si>
    <t>Армировъчна стомана B500B</t>
  </si>
  <si>
    <t>Анкерни шпилки (комплект) - N14</t>
  </si>
  <si>
    <t>к-т</t>
  </si>
  <si>
    <t>m</t>
  </si>
  <si>
    <t>Миниатюрен автоматичен прекъсвач, 2-полюсен, Un=230 V, In=4ADC, крива C, Icu=5 kA, DIN-шина</t>
  </si>
  <si>
    <t>Резистивен нагревател за табло 10 W, 230 Vac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</si>
  <si>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</si>
  <si>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</si>
  <si>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</si>
  <si>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</si>
  <si>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</si>
  <si>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</si>
  <si>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</si>
  <si>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</si>
  <si>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</si>
  <si>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</si>
  <si>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</si>
  <si>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</si>
  <si>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4.1.21</t>
  </si>
  <si>
    <t>4.1.22</t>
  </si>
  <si>
    <t>4.1.23</t>
  </si>
  <si>
    <t>4.1.24</t>
  </si>
  <si>
    <t>4.1.25</t>
  </si>
  <si>
    <t>4.1.26</t>
  </si>
  <si>
    <t>4.1.27</t>
  </si>
  <si>
    <t>4.1.28</t>
  </si>
  <si>
    <t>4.1.29</t>
  </si>
  <si>
    <t>4.1.30</t>
  </si>
  <si>
    <t>4.1.31</t>
  </si>
  <si>
    <t>Механизирано изрязване на асфалтова настилка</t>
  </si>
  <si>
    <t>Механизирано разкъртване на асфалтова настилка</t>
  </si>
  <si>
    <t>Натоварване на строителни отпадъци и извозване на депо на разстояние до 10км</t>
  </si>
  <si>
    <t>Траншеен изкоп с ширина 1.20м и дълбочина до 2.0 м в земна почва, ръчен</t>
  </si>
  <si>
    <t xml:space="preserve">Траншеен изкоп с ширина 1.10м и дълбочина до 2.0 м в земна почва, механизиран </t>
  </si>
  <si>
    <t xml:space="preserve">Неплътно укрепване на вертикален изкоп </t>
  </si>
  <si>
    <t>Натоварване и извозване на земна почва на разстояние до 10км</t>
  </si>
  <si>
    <t>Доставка и полагане на пясъчна подложка</t>
  </si>
  <si>
    <t>Доставка, полагане и ръчно уплътняване на обратна засипка от мека пръст</t>
  </si>
  <si>
    <t>Демонтаж и извозване на етернитови тръби на депо за опасни отпадъци, на разстояние до 20км</t>
  </si>
  <si>
    <t>Доставка и полагане на сигнална лента</t>
  </si>
  <si>
    <t>Доставка и полагане на детекторна лента</t>
  </si>
  <si>
    <t>Доставка и монтаж на PEHD тръби ф110, PN16, РЕ100, SN11</t>
  </si>
  <si>
    <t>Доставка и монтаж на PEHD тройник ф110/ф90/ф110/90о PN16 РЕ100</t>
  </si>
  <si>
    <t>Доставка и монтаж на PEHD коляно ф110/90о PN16 РЕ100</t>
  </si>
  <si>
    <r>
      <t>Доставка и монтаж на PEHD коляно ф160/11.25</t>
    </r>
    <r>
      <rPr>
        <sz val="10"/>
        <rFont val="Calibri"/>
        <family val="2"/>
        <charset val="204"/>
      </rPr>
      <t>˚</t>
    </r>
    <r>
      <rPr>
        <sz val="10"/>
        <rFont val="Arial"/>
        <family val="2"/>
        <charset val="204"/>
      </rPr>
      <t xml:space="preserve"> PN16 РЕ100</t>
    </r>
  </si>
  <si>
    <r>
      <t>Доставка и монтаж на PEHD коляно ф160/90</t>
    </r>
    <r>
      <rPr>
        <sz val="10"/>
        <rFont val="Calibri"/>
        <family val="2"/>
        <charset val="204"/>
      </rPr>
      <t>˚</t>
    </r>
    <r>
      <rPr>
        <sz val="10"/>
        <rFont val="Arial"/>
        <family val="2"/>
        <charset val="204"/>
      </rPr>
      <t xml:space="preserve"> PN16 РЕ100</t>
    </r>
  </si>
  <si>
    <r>
      <t>Доставка и монтаж на PEHD коляно ф160/45</t>
    </r>
    <r>
      <rPr>
        <sz val="10"/>
        <rFont val="Calibri"/>
        <family val="2"/>
        <charset val="204"/>
      </rPr>
      <t>˚</t>
    </r>
    <r>
      <rPr>
        <sz val="10"/>
        <rFont val="Arial"/>
        <family val="2"/>
        <charset val="204"/>
      </rPr>
      <t xml:space="preserve"> PN16 РЕ100</t>
    </r>
  </si>
  <si>
    <t>Доставка и монтаж на СК с охр. гарнитура ф90</t>
  </si>
  <si>
    <t>Доставка и монтаж на фланец свободен ф90</t>
  </si>
  <si>
    <t>Доставка и монтаж на фланшов накрайник ф90</t>
  </si>
  <si>
    <t>Доставка и монтаж на коляно фланшово ф90/90о</t>
  </si>
  <si>
    <t>Доставка и монтаж на Пожарен хидрант надземен, тип колонков, ф80</t>
  </si>
  <si>
    <t>Доставка и монтаж на СК с охр. гарнитура ф100</t>
  </si>
  <si>
    <t>Доставка и монтаж на фланец свободен ф100</t>
  </si>
  <si>
    <t>Доставка и монтаж на фланшов накрайник ф110</t>
  </si>
  <si>
    <t>Монтаж и демонтаж на кофраж - прав за опорни блокчета</t>
  </si>
  <si>
    <t>Доставка и полагане на бетон С20/25 за опорни блокчета</t>
  </si>
  <si>
    <t>Дренажна призма от чакъл при ПХ</t>
  </si>
  <si>
    <t xml:space="preserve">Разваляне и възстановяване на бордюри </t>
  </si>
  <si>
    <t>Изграждане на СВО - 83бр.</t>
  </si>
  <si>
    <t>Доставка и монтаж на PEHD тръби ф32 PN16 РЕ100 (за СВО)</t>
  </si>
  <si>
    <t>Доставка и монтаж на водовземна скоба 110/32</t>
  </si>
  <si>
    <r>
      <t>Доставка и монтаж коляно ф32/90</t>
    </r>
    <r>
      <rPr>
        <sz val="10"/>
        <rFont val="Calibri"/>
        <family val="2"/>
        <charset val="204"/>
      </rPr>
      <t>˚</t>
    </r>
    <r>
      <rPr>
        <sz val="10"/>
        <rFont val="Arial"/>
        <family val="2"/>
        <charset val="204"/>
      </rPr>
      <t xml:space="preserve"> с външна резба</t>
    </r>
  </si>
  <si>
    <r>
      <t>Доставка и монтаж преход ф32/90</t>
    </r>
    <r>
      <rPr>
        <sz val="10"/>
        <rFont val="Calibri"/>
        <family val="2"/>
        <charset val="204"/>
      </rPr>
      <t>˚</t>
    </r>
    <r>
      <rPr>
        <sz val="10"/>
        <rFont val="Arial"/>
        <family val="2"/>
        <charset val="204"/>
      </rPr>
      <t xml:space="preserve"> с външна резба</t>
    </r>
  </si>
  <si>
    <r>
      <t>Доставка и монтаж преход ф32/90</t>
    </r>
    <r>
      <rPr>
        <sz val="10"/>
        <rFont val="Calibri"/>
        <family val="2"/>
        <charset val="204"/>
      </rPr>
      <t>˚</t>
    </r>
    <r>
      <rPr>
        <sz val="10"/>
        <rFont val="Arial"/>
        <family val="2"/>
        <charset val="204"/>
      </rPr>
      <t xml:space="preserve"> с вътрешна резба</t>
    </r>
  </si>
  <si>
    <t>Доставка и монтаж ТСК ф32 с охранителна гарнитура</t>
  </si>
  <si>
    <t>Указателни табели за СК и ПХ</t>
  </si>
  <si>
    <t>Дезинфекция на водопровод</t>
  </si>
  <si>
    <t>Изпитване на водопровод</t>
  </si>
  <si>
    <t>Помпено водочерпене</t>
  </si>
  <si>
    <t>4.1.32</t>
  </si>
  <si>
    <t>4.1.33</t>
  </si>
  <si>
    <t>4.1.34</t>
  </si>
  <si>
    <t>4.1.35</t>
  </si>
  <si>
    <t>4.1.36</t>
  </si>
  <si>
    <t>4.1.37</t>
  </si>
  <si>
    <t>4.1.38</t>
  </si>
  <si>
    <t>4.1.39</t>
  </si>
  <si>
    <t>4.1.40</t>
  </si>
  <si>
    <t>мсм</t>
  </si>
  <si>
    <t xml:space="preserve"> </t>
  </si>
  <si>
    <t xml:space="preserve">Оформане на борд с водокап </t>
  </si>
  <si>
    <t>XPS 5cm кота 0.90</t>
  </si>
  <si>
    <t>Лепена битумна хидроизолация 2 пласта кота 0.90</t>
  </si>
  <si>
    <t>Замазка 5-10 см  гланцирана с наклон на кота -2.45</t>
  </si>
  <si>
    <t xml:space="preserve">Фасадна система 5см EPS с мозаечна мазилка </t>
  </si>
  <si>
    <t xml:space="preserve">Фасадна система 5см XPS с мозаечна мазилка </t>
  </si>
  <si>
    <t>Поз.</t>
  </si>
  <si>
    <t>Бр.</t>
  </si>
  <si>
    <t>Наименование</t>
  </si>
  <si>
    <t>Характеристики</t>
  </si>
  <si>
    <t>Ед. Цена лв.</t>
  </si>
  <si>
    <t>Стойност лв.</t>
  </si>
  <si>
    <t>Тръби DIN 8074 / 8075</t>
  </si>
  <si>
    <t>D</t>
  </si>
  <si>
    <t>T</t>
  </si>
  <si>
    <t>Eд. тегло [kg]</t>
  </si>
  <si>
    <t>Об. тегло [kg]</t>
  </si>
  <si>
    <t>Материал</t>
  </si>
  <si>
    <t>-</t>
  </si>
  <si>
    <t>P160-1</t>
  </si>
  <si>
    <t xml:space="preserve">Тръба </t>
  </si>
  <si>
    <t>PE 100</t>
  </si>
  <si>
    <t>P160-2</t>
  </si>
  <si>
    <t>P110</t>
  </si>
  <si>
    <t>P250</t>
  </si>
  <si>
    <t>P200</t>
  </si>
  <si>
    <t>Всичко:</t>
  </si>
  <si>
    <t xml:space="preserve"> Фланци</t>
  </si>
  <si>
    <t>OD (DN)</t>
  </si>
  <si>
    <t>SDR (PN)</t>
  </si>
  <si>
    <t>Fb160-1</t>
  </si>
  <si>
    <t>Фланец за челно заваряване (фланцеви адапор)</t>
  </si>
  <si>
    <t>Ff160-1</t>
  </si>
  <si>
    <t>Фланец плосък за връзка на PE100 с отвори по EN1092-1</t>
  </si>
  <si>
    <t>(150)</t>
  </si>
  <si>
    <t>(10)</t>
  </si>
  <si>
    <t>S235+PP</t>
  </si>
  <si>
    <t>Fb160-2</t>
  </si>
  <si>
    <t>Ff160-2</t>
  </si>
  <si>
    <t>(16)</t>
  </si>
  <si>
    <t>Fb250</t>
  </si>
  <si>
    <t>Ff250</t>
  </si>
  <si>
    <t>(250)</t>
  </si>
  <si>
    <t>Fbl250</t>
  </si>
  <si>
    <t>Фланец плосък - глух по EN1092-1</t>
  </si>
  <si>
    <t>Fb75-16</t>
  </si>
  <si>
    <t>Ff65-40</t>
  </si>
  <si>
    <t>(65)</t>
  </si>
  <si>
    <t>(40)</t>
  </si>
  <si>
    <t>S235</t>
  </si>
  <si>
    <t>Fb110-16</t>
  </si>
  <si>
    <t>Ff100-40</t>
  </si>
  <si>
    <t>(100)</t>
  </si>
  <si>
    <t>Колена</t>
  </si>
  <si>
    <t>SDR</t>
  </si>
  <si>
    <t xml:space="preserve">   °</t>
  </si>
  <si>
    <t>OD</t>
  </si>
  <si>
    <t>Материал                                    Material</t>
  </si>
  <si>
    <t>E160-90</t>
  </si>
  <si>
    <t>Коляно</t>
  </si>
  <si>
    <t>E160-90-1</t>
  </si>
  <si>
    <t>E250-90</t>
  </si>
  <si>
    <t>E110-90</t>
  </si>
  <si>
    <t>Тройници</t>
  </si>
  <si>
    <t>OD1</t>
  </si>
  <si>
    <t>T1</t>
  </si>
  <si>
    <t>OD2</t>
  </si>
  <si>
    <t>T2</t>
  </si>
  <si>
    <t>Tr250-160</t>
  </si>
  <si>
    <t>Тройник преходен</t>
  </si>
  <si>
    <t>Te250</t>
  </si>
  <si>
    <t>Тройник равнопреходен</t>
  </si>
  <si>
    <t>Te160</t>
  </si>
  <si>
    <t>Te110</t>
  </si>
  <si>
    <t>Преходи</t>
  </si>
  <si>
    <t>Re160-90</t>
  </si>
  <si>
    <t>Преход ексцентричен</t>
  </si>
  <si>
    <t>17</t>
  </si>
  <si>
    <t>Re90-75</t>
  </si>
  <si>
    <t>Rc160-90</t>
  </si>
  <si>
    <t>Преход концентричен</t>
  </si>
  <si>
    <t>11</t>
  </si>
  <si>
    <t>Re250-200</t>
  </si>
  <si>
    <t>Re200-160</t>
  </si>
  <si>
    <t>Re160-110</t>
  </si>
  <si>
    <t>Rc160-110</t>
  </si>
  <si>
    <t>FP160-1</t>
  </si>
  <si>
    <t>Фиксираща проходка OD160 SDR17 L=162mm</t>
  </si>
  <si>
    <t>FP160-2</t>
  </si>
  <si>
    <t>Фиксираща проходка OD160 SDR11 L=162mm</t>
  </si>
  <si>
    <t>FP110</t>
  </si>
  <si>
    <t>Фиксираща проходка OD110 SDR11 L=142mm</t>
  </si>
  <si>
    <t>Sup90</t>
  </si>
  <si>
    <t>Опора тръбопроводна стоманена за тръба OD90 PE100, в комплект с 4бр. Анкери - грундирана и боядисана за опиране на във фланцева връзка</t>
  </si>
  <si>
    <t>сборен</t>
  </si>
  <si>
    <t>Sup110</t>
  </si>
  <si>
    <t>Опора тръбопроводна стоманена за тръба OD91100 PE100, в комплект с 4бр. Анкери - грундирана и боядисана за опиране на във фланцева връзка</t>
  </si>
  <si>
    <t>Sup160</t>
  </si>
  <si>
    <t xml:space="preserve">Опора тръбопроводна стоманена за тръба OD160 PE100, в комплект с 4бр. Анкери - грундирана и боядисана </t>
  </si>
  <si>
    <t>Sup250</t>
  </si>
  <si>
    <t xml:space="preserve">Опора тръбопроводна стоманена за тръба OD250 PE100, в комплект с 4бр. Анкери - грундирана и боядисана </t>
  </si>
  <si>
    <t>KGV150-16</t>
  </si>
  <si>
    <t>Клинов шибър с гумен клин с ръчно задвижване, фланцеви монтаж, DN150 PN16 за фланцеви монтаж в комплект с уплътнения, крепежи и контрафланци за връзка с тръбопровод OD160 PE100</t>
  </si>
  <si>
    <t>CV150-16</t>
  </si>
  <si>
    <t>Обратна клапа DN150 PN16, фланцеви монтаж, с възможност за дренаж и сервизен капак в комплект с уплътнения, крепежи и контрафланци за връзка с тръбопровод OD160 PE100</t>
  </si>
  <si>
    <t>KGV150-10-1</t>
  </si>
  <si>
    <t>Клинов шибър с гумен клин с ръчно задвижване, фланцеви монтаж, DN150 PN10 за фланцеви монтаж в комплект с уплътнения, крепежи и контрафланци за връзка с тръбопровод OD160 PE100</t>
  </si>
  <si>
    <t>KGV100-16</t>
  </si>
  <si>
    <t>Клинов шибър с гумен клин с ръчно задвижване, фланцеви монтаж,DN100 PN16 за фланцеви монтаж в комплект с уплътнения, крепежи и контрафланци за връзка с тръбопровод OD110 PE100</t>
  </si>
  <si>
    <t>CV100-16</t>
  </si>
  <si>
    <t>Обратна клапа DN100 PN16, фланцеви монтаж, с възможност за дренаж и сервизен капак в комплект с уплътнения, крепежи и контрафланци за връзка с тръбопровод OD110 PE100</t>
  </si>
  <si>
    <t>BFV200-10</t>
  </si>
  <si>
    <t>Клапа тип "бътерфлай" DN200 PN10 за междуфланцеви монтаж в комплект с уплътнения, крепежи и контрафланци за връзка с тръбопровод OD200 PE100</t>
  </si>
  <si>
    <t>BFV150-10</t>
  </si>
  <si>
    <t>Клапа тип "бътерфлай" DN150 PN10 за междуфланцеви монтаж в комплект с уплътнения, крепежи и контрафланци за връзка с тръбопровод OD160 PE100</t>
  </si>
  <si>
    <t>Air50-10</t>
  </si>
  <si>
    <t>Автоматичен обезвъздушител двойнодействащ DN50 PN10 в комплект с: отсекателна клапа, фланцева връзка към тръба OD63x3.6 L=100mm, уплътнения и скрепителни елементи</t>
  </si>
  <si>
    <t>FM1</t>
  </si>
  <si>
    <t>FM2</t>
  </si>
  <si>
    <t>PI-e</t>
  </si>
  <si>
    <t>Индикатор за налягане, състоящ се от: щуцер - тръба OD32 x 1,9 и сферичен кран OD32 SDR11 PE100 за челно заваряване</t>
  </si>
  <si>
    <t>Dr</t>
  </si>
  <si>
    <t>Дренажно устройство, състоящо се от: щуцер - тръба OD32 x 1,9 и сферичен кран OD32 SDR11 PE100 за челно заваряване</t>
  </si>
  <si>
    <t>Pis</t>
  </si>
  <si>
    <t>Pip</t>
  </si>
  <si>
    <t>PR1.1</t>
  </si>
  <si>
    <t>Вертикална многостъпална центробежна помпа (проточна) Q=7l/s, H=80m, 2924rpm, Nel=11kW, 50Hz, 191kg, входна връзка DN65 PN40, изходна връзка DN65 PN40, материал на тялото EN1563 EN-GJS-500-7, матриал на работното колело EN 1.4301, лагер SIC, опорен лагер Graflon, с възможност за монтаж на външен честотен регулатор, КПД на помпа + двигател + честотен регулатор ≥ 67%</t>
  </si>
  <si>
    <t>PL1.1</t>
  </si>
  <si>
    <t>Вертикална многостъпална центробежна помпа (проточна) Q=14l/s, H=1400m, 2951rpm, Nel=30kW, 50Hz, 324kg, входна връзка DN100 PN40, изходна връзка DN100 PN40, материал на тялото EN1563 EN-GJS-500-7, матриал на работното колело EN 1.4301, лагер SIC, опорен лагер Graflon, КПД на помпа + двигател ≥ 69%</t>
  </si>
  <si>
    <t>5.13</t>
  </si>
  <si>
    <t>5.19</t>
  </si>
  <si>
    <t>5.33</t>
  </si>
  <si>
    <t>5.35</t>
  </si>
  <si>
    <t>5.37</t>
  </si>
  <si>
    <t>5.39</t>
  </si>
  <si>
    <t>5.41</t>
  </si>
  <si>
    <t>5.43</t>
  </si>
  <si>
    <t>5.45</t>
  </si>
  <si>
    <t>5.10</t>
  </si>
  <si>
    <t>5.12</t>
  </si>
  <si>
    <t>5.20</t>
  </si>
  <si>
    <t>5.22</t>
  </si>
  <si>
    <t>5.32</t>
  </si>
  <si>
    <t>5.34</t>
  </si>
  <si>
    <t>5.36</t>
  </si>
  <si>
    <t>5.38</t>
  </si>
  <si>
    <t>5.40</t>
  </si>
  <si>
    <t>5.42</t>
  </si>
  <si>
    <t>5.44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</si>
  <si>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</si>
  <si>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</si>
  <si>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</si>
  <si>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</si>
  <si>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</si>
  <si>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</si>
  <si>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</si>
  <si>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</si>
  <si>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</si>
  <si>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</si>
  <si>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</si>
  <si>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</si>
  <si>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</si>
  <si>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</si>
  <si>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</si>
  <si>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</si>
  <si>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</si>
  <si>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</si>
  <si>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</si>
  <si>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</si>
  <si>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</si>
  <si>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</si>
  <si>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</si>
  <si>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</si>
  <si>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</si>
  <si>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</si>
  <si>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</si>
  <si>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</si>
  <si>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</si>
  <si>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</si>
  <si>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</si>
  <si>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</si>
  <si>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</si>
  <si>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</si>
  <si>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</si>
  <si>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</si>
  <si>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</si>
  <si>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</si>
  <si>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</si>
  <si>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Доставка на електрическо табло, метално, за стоящ монтаж, с размери 1800/1000/400 mm, [В/Ш/Д], IP 66, комплект със следната апаратура:</t>
  </si>
  <si>
    <t>Сигнална LED лампа, зелена, Ø 22 mm, Un=24V DC, IP65</t>
  </si>
  <si>
    <t>Сигнална LED лампа, червена, Ø 22 mm, Un=24V DC, IP65</t>
  </si>
  <si>
    <t>Моторна защита Un=400 V, In=25A,с крива D, Icu=6 kA, DIN-шина , 3Р</t>
  </si>
  <si>
    <t>Миниатюрен автоматичен прекъсвач, 1-полюсен, Un=230 V, In=4A, крива C, Icu=6 kA, DIN-шина</t>
  </si>
  <si>
    <t>иниатюрен автоматичен прекъсвач, 2-полюсен, Un=230 V, In=2A, крива C, Icu=6 kA, DIN-шина</t>
  </si>
  <si>
    <t>Миниатюрен автоматичен прекъсвач, 4-полюсен, Un=400 V, In=2A, крива C, Icu=6 kA, DIN-шина</t>
  </si>
  <si>
    <t>Миниатюрен автоматичен прекъсвач, 2-полюсен, Un=230 V, In=6ADC, крива C, Icu=5 kA, DIN-шина</t>
  </si>
  <si>
    <t>Миниатюрен автоматичен прекъсвач, 2-полюсен, Un=230 V, In=10A, крива C, Icu=6 kA, DIN-шина</t>
  </si>
  <si>
    <t>Aвтоматичен прекъсвач, 4-полюсен, Un=400 V, In=125A, крива C, Icu=50 kA, DIN-шина</t>
  </si>
  <si>
    <t>Автоматичен прекъсвач с вградена дефектнотокова защита, 2P полюса, Un=230 V, In=2 A, чувств. 30 mA, тип АС, Icu=6 kA, DIN-шина</t>
  </si>
  <si>
    <t xml:space="preserve">    бр.</t>
  </si>
  <si>
    <t>Доставка на индустриален трифазен евро контакт, 16А 3P+PE, IP67 за външен монтаж</t>
  </si>
  <si>
    <t>Доставка на индустриален монофазен евро контакт, 16А 2P+PE, IP67 за външен монтаж</t>
  </si>
  <si>
    <t>Трифазна термична защита с настройка 55-57A, Un= 400Vac</t>
  </si>
  <si>
    <t>Луминесцентна лампа комплект с краен изключвател 6W, 230VАС</t>
  </si>
  <si>
    <t>Вентилационна решетка с филтър 336х316р за фасада на табло  IP54, 230VAC, 12W, 16m3/h</t>
  </si>
  <si>
    <t>Измервателно устройство за параметрите на електрическата мрежа U,I,kW, kVAr,Hz,kVAr</t>
  </si>
  <si>
    <t>LAN кабел UTP PATCH, с конектори RJ 45, 2 метъра</t>
  </si>
  <si>
    <t>Авариен стоп тип "гъба", червен, 1 НОК, 1 НЗК, 40 mm, IEC 60204-1, IEC 60947-5-5</t>
  </si>
  <si>
    <t>Бутон, зелен, размер Ø22, Ue=240V, Ie=0.3A, с възвратна пружина - 1NO</t>
  </si>
  <si>
    <t>Бутон, червен, размер Ø22, Ue=240V, Ie=0.3A, с възвратна пружина - 1NO</t>
  </si>
  <si>
    <t>PTC реле с автоматично нулиране Un=230V, 1НОК, 1НЗК</t>
  </si>
  <si>
    <t>Трипозиционен режимен ключ, размер Ø22, Ue=24 V, Ie=0.3 A, 3 NO</t>
  </si>
  <si>
    <t>Миниатюрно реле, 4 C/O-6 А, Un=24 Vdc, LED индикация, комплект с цокъл за DIN-шина</t>
  </si>
  <si>
    <t>Миниатюрно реле, за PTC , Un=240 Vac, за DIN-шина</t>
  </si>
  <si>
    <t>DIN-профилна шина перфорирана 35 х 7,5 mm</t>
  </si>
  <si>
    <t>Редова клема, винтова, кафява, размер 2.5mm²/, 500 V/8 kV/16 A, DIN-шина</t>
  </si>
  <si>
    <t>Редова клема, винтова, синя, размер 2.5mm²/, 500 V/8 kV/16 A, DIN-шина</t>
  </si>
  <si>
    <t>Редова клема, винтова, жълто-зелена, размер 2.5mm²/, 500 V/8 kV/16 A, DIN-шина</t>
  </si>
  <si>
    <t>Редова клема, винтова, кафява, размер 4mm²/22-10 AWG, 800 V/8 kV/3-32 A, DIN-шина</t>
  </si>
  <si>
    <t>Редова клема, винтова, черна, размер 4 mm²/22-10 AWG, 800 V/8 kV/3-32 A, DIN-шина</t>
  </si>
  <si>
    <t>Редова клема, винтов, жълто-зелена, размер 4 mm²/22-10 AWG, 800 V/8 kV/3-32 A, DIN-шина</t>
  </si>
  <si>
    <t>Редова клема, винтова, кафява, размер 16 mm²/22-, 800 V/8 kV/3-70 A, DIN-шина</t>
  </si>
  <si>
    <t>Редова клема, винтова, сива, размер 16 mm²/22-, 800 V/8 kV/3-70 A, DIN-шина</t>
  </si>
  <si>
    <t>Редова клема, винтова, черна, размер 16 mm²/22-, 800 V/8 kV/3-70 A, DIN-шина</t>
  </si>
  <si>
    <t>Редова клема, винтова,жилто-зелена, размер 16 mm²/22-, 800 V/8 kV/3-70 A, DIN-шина</t>
  </si>
  <si>
    <t>Доставка на LED осветително тяло 65W, 230 V AC, IP66, за открит монтаж</t>
  </si>
  <si>
    <t>Доставка на LED осветително тяло 40W, 230 V AC, IP66, за открит монтаж</t>
  </si>
  <si>
    <t>Доставка на LED прожекторно осветително тяло 20W, 230 V AC, IP66, за открит монтаж</t>
  </si>
  <si>
    <t>Доставка на LED евакуационен осветител с надпис EXIT, 4W, 230V, 50Hz, IP 65 с вградена батерия 3,6 V, 60 mAh, режим на работа 1h</t>
  </si>
  <si>
    <t>Доставка на единичен ключ , 10 А; 250 V; 50 Hz; IP 54, за открит монтаж</t>
  </si>
  <si>
    <t>Доставка на PVC инсталационна тръба Ø20</t>
  </si>
  <si>
    <t>Доставка на PVC инсталационна тръба Ø30</t>
  </si>
  <si>
    <t>Доставка на силов захранващ кабел 1kV, тип  NYY 3х1,5 mm²</t>
  </si>
  <si>
    <t>Доставка на силов захранващ кабел 1kV, тип  NYCWY 4х4 mm²</t>
  </si>
  <si>
    <t>Доставка на силов захранващ кабел 1kV, тип  NYY 4х16 mm²</t>
  </si>
  <si>
    <t>Доставка на електромерно табло</t>
  </si>
  <si>
    <r>
      <t>Доставка  на захранващ кабел НН САВТ 4x70 mm</t>
    </r>
    <r>
      <rPr>
        <vertAlign val="superscript"/>
        <sz val="10"/>
        <color rgb="FF000000"/>
        <rFont val="Arial"/>
        <family val="2"/>
        <charset val="204"/>
      </rPr>
      <t>2</t>
    </r>
  </si>
  <si>
    <t>Изграждане на типова кабелна шахта, с размери 0,6/0,9 m, h=1,2 m</t>
  </si>
  <si>
    <t>Доставка единична рамка 625/925 mm за единичен капак на кабелна шахта</t>
  </si>
  <si>
    <t>Доставка на капак от полимер - бетон за кабелна шахта, с размери 0,6/0,9 m</t>
  </si>
  <si>
    <t>Доставка на PVC тръба Ø110</t>
  </si>
  <si>
    <t>Доставка на пожарозащитна пяна, в туби – 750ml</t>
  </si>
  <si>
    <t>Доставка на сигнална полиетиленова лента "Внимание електрически кабел !"</t>
  </si>
  <si>
    <t>Доставка на стоманено поцинкован заземителен кол Ø20, с дължина 1500 mm</t>
  </si>
  <si>
    <t>Доставка на стоманена горещо поцинкована заземителна шина 40/4 mm</t>
  </si>
  <si>
    <t>Направа на изкоп за типова кабелна шахта с размери 0,6/0,9 и h=1,2 m</t>
  </si>
  <si>
    <t>Наладка на захранваща линия до 1kV</t>
  </si>
  <si>
    <t>Измерване съпротивлението на защитното заземление</t>
  </si>
  <si>
    <t>Изпитване с повишено напрежение на апарати и кабели с номин. напрежение до 1kV отделен елемент</t>
  </si>
  <si>
    <t>Изпитване изолацията на проводниците и кабелите за едно присъединение</t>
  </si>
  <si>
    <t>Доставка на разпределителен блок 2P,100VDC,63A за DIN-шина</t>
  </si>
  <si>
    <t>Доставка на разпределителен блок 4P,500VAC,125A за DIN-шина</t>
  </si>
  <si>
    <t xml:space="preserve">Доставка на скоба PVC за монтаж на гофрирани тръби </t>
  </si>
  <si>
    <t>Доставка на фото датчик с настройка за осветеност, 230VAC-захранване и изход  степен на защита IP65</t>
  </si>
  <si>
    <t>Токов трансформатор 3х100/5А</t>
  </si>
  <si>
    <t xml:space="preserve">Дебитомер фланцеви с електронен модул за реални, моментни показания: Qnom=14l/s DN100 PN16 в комплект с контрафланци, уплътнения и преходи за връзка към тръбопровод OD160 SDR11 </t>
  </si>
  <si>
    <t xml:space="preserve">Дебитомер фланцеви с електронен модул за реални, моментни показания: Qnom=7 l/s DN65 PN16 в комплект с контрафланци, уплътнения и преходи за връзка към тръбопровод OD110 SDR11 </t>
  </si>
  <si>
    <t>Задележка: Количествата за обратен насип на 30см над теме тръба и настилки са дадени в част ВОБД</t>
  </si>
  <si>
    <t>Механизирано изрязване на бетонова настилка</t>
  </si>
  <si>
    <t>Механизирано разкъртване на бетонова настилка</t>
  </si>
  <si>
    <t>По отделна сметка</t>
  </si>
  <si>
    <t>6.2</t>
  </si>
  <si>
    <t>6.3</t>
  </si>
  <si>
    <t>6.4</t>
  </si>
  <si>
    <t>6.5</t>
  </si>
  <si>
    <r>
      <t>1.</t>
    </r>
    <r>
      <rPr>
        <sz val="10"/>
        <color theme="1"/>
        <rFont val="Arial"/>
        <family val="2"/>
        <charset val="204"/>
      </rPr>
      <t xml:space="preserve"> Бетонно неармирано покритие – 10 сm</t>
    </r>
  </si>
  <si>
    <t>6.6</t>
  </si>
  <si>
    <t>бр</t>
  </si>
  <si>
    <t>Доставка и монтаж на бетонови бордюри 18/35/50</t>
  </si>
  <si>
    <t>Доставка и монтаж на PEHD коляно ф110/30о PN16 РЕ100</t>
  </si>
  <si>
    <r>
      <t>Доставка и монтаж на PEHD коляно ф160/60</t>
    </r>
    <r>
      <rPr>
        <sz val="10"/>
        <rFont val="Calibri"/>
        <family val="2"/>
        <charset val="204"/>
      </rPr>
      <t>˚</t>
    </r>
    <r>
      <rPr>
        <sz val="10"/>
        <rFont val="Arial"/>
        <family val="2"/>
        <charset val="204"/>
      </rPr>
      <t xml:space="preserve"> PN16 РЕ100</t>
    </r>
  </si>
  <si>
    <t>Общо ВОБД</t>
  </si>
  <si>
    <t>Доставка и монтаж на Жибо за връзка с етернитов водопровод ф100</t>
  </si>
  <si>
    <r>
      <t xml:space="preserve">Силов блок
</t>
    </r>
    <r>
      <rPr>
        <sz val="10"/>
        <color rgb="FF000000"/>
        <rFont val="Arial"/>
        <family val="2"/>
        <charset val="204"/>
      </rPr>
      <t>Честотен регулатор, U=380-480V±10%, 47-63Hz, P=11 kW, Изх. Честота 0-550 Hz, фактор на мощността 0,95; охлаждане 0,55 mm³/s, работна температура: -20 до 40ºС</t>
    </r>
  </si>
  <si>
    <r>
      <t xml:space="preserve">Управляващ блок
</t>
    </r>
    <r>
      <rPr>
        <sz val="10"/>
        <color rgb="FF000000"/>
        <rFont val="Arial"/>
        <family val="2"/>
        <charset val="204"/>
      </rPr>
      <t>Комуникация - PROFIBUS, PROFINET, EtherNet
Digital input - 6
Digital output - 3
Analog input - 2
Analog output - 2
Управляващият блок е комплект с честотен регулатор</t>
    </r>
  </si>
  <si>
    <t xml:space="preserve">Трансформатор с вграден изправител, първично напрежение 230 VАС, вторично напрежение 24 VАС, мощност 100 W, DIN-шина </t>
  </si>
  <si>
    <r>
      <t xml:space="preserve">Пулт за управление
</t>
    </r>
    <r>
      <rPr>
        <sz val="10"/>
        <color rgb="FF000000"/>
        <rFont val="Arial"/>
        <family val="2"/>
        <charset val="204"/>
      </rPr>
      <t>комплект комуникационен кабел,
дисплей - 7 сегментен, Пултът за управление е комплект с честотен регулатор</t>
    </r>
  </si>
  <si>
    <t>Автоматичен прекъсвач с вградена дефектнотокова защита, 2P полюса, Un=230 V, In=16 A, чувств. 30 mA, тип АС, Icu=6 kA, DIN-шина</t>
  </si>
  <si>
    <t>PTC термостат 0-60 °C, DIN-шина
Un=250 V, 16 A, IP 30, 1НО</t>
  </si>
  <si>
    <t>Контактор, за 3 фазен двигател категория АС-3 (400/415V)
3-полюсен, НО+НЗ, In=63A, бобина 24 VDC</t>
  </si>
  <si>
    <t>Контакт тип "Шуко" Uн = 230VAC, 50 Hz, Iн = 16A, DIN-шина</t>
  </si>
  <si>
    <t>Автоматичен прекъсвач с вградена дефектнотокова защита, 3P полюса, Un=400 V, In=63 A, чувств. 30 mA, тип АС, Icu=6 kA, DIN-шина</t>
  </si>
  <si>
    <t>Автоматичен прекъсвач с вградена дефектнотокова защита, 4P полюса, Un=400 V, In=16 A, чувств. 30 mA, тип АС, Icu=6 kA, DIN-шина</t>
  </si>
  <si>
    <t>Доставка на контролен кабел, тип LiYCY  3x1,5 mm²</t>
  </si>
  <si>
    <r>
      <t>L</t>
    </r>
    <r>
      <rPr>
        <vertAlign val="subscript"/>
        <sz val="10"/>
        <color theme="1"/>
        <rFont val="Calibri"/>
        <family val="2"/>
        <charset val="204"/>
        <scheme val="minor"/>
      </rPr>
      <t>t</t>
    </r>
    <r>
      <rPr>
        <sz val="10"/>
        <color theme="1"/>
        <rFont val="Calibri"/>
        <family val="2"/>
        <charset val="204"/>
        <scheme val="minor"/>
      </rPr>
      <t xml:space="preserve"> /mm/</t>
    </r>
  </si>
  <si>
    <r>
      <rPr>
        <sz val="10"/>
        <color theme="1"/>
        <rFont val="Times New Roman"/>
        <family val="1"/>
        <charset val="204"/>
      </rPr>
      <t>Ø</t>
    </r>
    <r>
      <rPr>
        <sz val="10"/>
        <color theme="1"/>
        <rFont val="Calibri"/>
        <family val="2"/>
        <charset val="204"/>
      </rPr>
      <t>160</t>
    </r>
  </si>
  <si>
    <r>
      <rPr>
        <sz val="10"/>
        <color theme="1"/>
        <rFont val="Times New Roman"/>
        <family val="1"/>
        <charset val="204"/>
      </rPr>
      <t>Ø</t>
    </r>
    <r>
      <rPr>
        <sz val="10"/>
        <color theme="1"/>
        <rFont val="Calibri"/>
        <family val="2"/>
        <charset val="204"/>
      </rPr>
      <t>110</t>
    </r>
  </si>
  <si>
    <r>
      <rPr>
        <sz val="10"/>
        <color theme="1"/>
        <rFont val="Times New Roman"/>
        <family val="1"/>
        <charset val="204"/>
      </rPr>
      <t>Ø</t>
    </r>
    <r>
      <rPr>
        <sz val="10"/>
        <color theme="1"/>
        <rFont val="Calibri"/>
        <family val="2"/>
        <charset val="204"/>
      </rPr>
      <t>250</t>
    </r>
  </si>
  <si>
    <r>
      <rPr>
        <sz val="10"/>
        <color theme="1"/>
        <rFont val="Times New Roman"/>
        <family val="1"/>
        <charset val="204"/>
      </rPr>
      <t>Ø</t>
    </r>
    <r>
      <rPr>
        <sz val="10"/>
        <color theme="1"/>
        <rFont val="Calibri"/>
        <family val="2"/>
        <charset val="204"/>
      </rPr>
      <t>200</t>
    </r>
  </si>
  <si>
    <r>
      <t xml:space="preserve">Индикатор за налягане, състоящ се от: щуцер - тръба OD20 x 1,8; сферичен кран OD20 SDR11 PE100 за челно заваряване; резбови адаптер OD20 към G1/4" и течностен аксиален манометър с обхват 0 </t>
    </r>
    <r>
      <rPr>
        <sz val="10"/>
        <rFont val="Arial"/>
        <family val="2"/>
        <charset val="204"/>
      </rPr>
      <t>÷</t>
    </r>
    <r>
      <rPr>
        <sz val="10"/>
        <rFont val="Calibri"/>
        <family val="2"/>
        <charset val="204"/>
      </rPr>
      <t xml:space="preserve"> 3 bar Ø63 клас на точност 2,5</t>
    </r>
  </si>
  <si>
    <r>
      <t xml:space="preserve">Индикатор за налягане, състоящ се от: щуцер - тръба OD20 x 1,8; сферичен кран OD20 SDR11 PE100 за челно заваряване; резбови адаптер OD20 към G1/4" и течностен аксиален манометър с обхват 0 </t>
    </r>
    <r>
      <rPr>
        <sz val="10"/>
        <rFont val="Arial"/>
        <family val="2"/>
        <charset val="204"/>
      </rPr>
      <t>÷</t>
    </r>
    <r>
      <rPr>
        <sz val="10"/>
        <rFont val="Calibri"/>
        <family val="2"/>
        <charset val="204"/>
      </rPr>
      <t xml:space="preserve"> 16 bar Ø63 клас на точност 2,5</t>
    </r>
  </si>
  <si>
    <t>Подобект "Помпена станция " част МТ и МК</t>
  </si>
  <si>
    <t>Обща сума за помпената станция лв.</t>
  </si>
  <si>
    <t>Общо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</si>
</sst>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л_в_-;\-* #,##0.00\ _л_в_-;_-* &quot;-&quot;??\ _л_в_-;_-@_-"/>
    <numFmt numFmtId="165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i/>
      <u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8" fillId="0" borderId="0"/>
    <xf numFmtId="0" fontId="1" fillId="0" borderId="0"/>
  </cellStyleXfs>
  <cellXfs count="88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0" fontId="2" fillId="0" borderId="4" xfId="0" applyFont="1" applyFill="1" applyBorder="1" applyAlignment="1">
      <alignment horizontal="right" vertical="center" wrapText="1"/>
    </xf>
    <xf numFmtId="3" fontId="2" fillId="0" borderId="4" xfId="0" applyNumberFormat="1" applyFont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 indent="2"/>
    </xf>
    <xf numFmtId="3" fontId="1" fillId="0" borderId="4" xfId="0" applyNumberFormat="1" applyFont="1" applyBorder="1" applyAlignment="1">
      <alignment horizontal="center" vertical="center"/>
    </xf>
    <xf numFmtId="49" fontId="2" fillId="3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2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165" fontId="1" fillId="0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/>
    <xf numFmtId="0" fontId="17" fillId="0" borderId="4" xfId="0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center" vertical="center"/>
    </xf>
    <xf numFmtId="165" fontId="15" fillId="0" borderId="4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wrapText="1"/>
    </xf>
    <xf numFmtId="4" fontId="13" fillId="0" borderId="4" xfId="0" applyNumberFormat="1" applyFont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center"/>
    </xf>
    <xf numFmtId="4" fontId="15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15" fillId="0" borderId="4" xfId="0" applyFont="1" applyBorder="1"/>
    <xf numFmtId="4" fontId="13" fillId="0" borderId="4" xfId="0" applyNumberFormat="1" applyFont="1" applyBorder="1"/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4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right" vertical="center"/>
    </xf>
    <xf numFmtId="0" fontId="20" fillId="0" borderId="2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right" vertical="center"/>
    </xf>
  </cellXfs>
  <cellStyles count="4">
    <cellStyle name="Comma 2" xfId="1"/>
    <cellStyle name="Normal 2" xfId="2"/>
    <cellStyle name="Normal 3" xf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"/>
  <sheetViews>
    <sheetView showGridLines="0" tabSelected="1" topLeftCell="A214" zoomScale="115" zoomScaleNormal="115" zoomScaleSheetLayoutView="100" workbookViewId="0">
      <selection activeCell="H228" sqref="H228"/>
    </sheetView>
  </sheetViews>
  <sheetFormatPr defaultColWidth="9.140625" defaultRowHeight="12.75" x14ac:dyDescent="0.25"/>
  <cols>
    <col min="1" max="1" width="9.28515625" style="1" customWidth="1"/>
    <col min="2" max="2" width="45.7109375" style="39" customWidth="1"/>
    <col min="3" max="3" width="8.7109375" style="39" customWidth="1"/>
    <col min="4" max="4" width="8.7109375" style="65" customWidth="1"/>
    <col min="5" max="5" width="8.7109375" style="66" customWidth="1"/>
    <col min="6" max="6" width="10.140625" style="65" bestFit="1" customWidth="1"/>
    <col min="7" max="10" width="9.140625" style="39"/>
    <col min="11" max="11" width="10.28515625" style="39" customWidth="1"/>
    <col min="12" max="16384" width="9.140625" style="39"/>
  </cols>
  <sheetData>
    <row r="1" spans="1:6" x14ac:dyDescent="0.25">
      <c r="A1" s="72"/>
      <c r="B1" s="72"/>
      <c r="C1" s="72"/>
      <c r="D1" s="72"/>
      <c r="E1" s="37"/>
      <c r="F1" s="38"/>
    </row>
    <row r="2" spans="1:6" x14ac:dyDescent="0.25">
      <c r="A2" s="73" t="s">
        <v>14</v>
      </c>
      <c r="B2" s="73"/>
      <c r="C2" s="73"/>
      <c r="D2" s="73"/>
      <c r="E2" s="73"/>
      <c r="F2" s="73"/>
    </row>
    <row r="3" spans="1:6" x14ac:dyDescent="0.25">
      <c r="A3" s="73" t="s">
        <v>15</v>
      </c>
      <c r="B3" s="73"/>
      <c r="C3" s="73"/>
      <c r="D3" s="73"/>
      <c r="E3" s="73"/>
      <c r="F3" s="73"/>
    </row>
    <row r="4" spans="1:6" x14ac:dyDescent="0.25">
      <c r="A4" s="73"/>
      <c r="B4" s="73"/>
      <c r="C4" s="73"/>
      <c r="D4" s="73"/>
      <c r="E4" s="40"/>
      <c r="F4" s="41"/>
    </row>
    <row r="5" spans="1:6" ht="26.25" customHeight="1" x14ac:dyDescent="0.25">
      <c r="A5" s="10" t="s">
        <v>2</v>
      </c>
      <c r="B5" s="11" t="s">
        <v>1</v>
      </c>
      <c r="C5" s="11" t="s">
        <v>5</v>
      </c>
      <c r="D5" s="12" t="s">
        <v>0</v>
      </c>
      <c r="E5" s="11" t="s">
        <v>3</v>
      </c>
      <c r="F5" s="12" t="s">
        <v>4</v>
      </c>
    </row>
    <row r="6" spans="1:6" x14ac:dyDescent="0.25">
      <c r="A6" s="13" t="s">
        <v>16</v>
      </c>
      <c r="B6" s="14" t="s">
        <v>11</v>
      </c>
      <c r="C6" s="14"/>
      <c r="D6" s="14"/>
      <c r="E6" s="14"/>
      <c r="F6" s="14"/>
    </row>
    <row r="7" spans="1:6" x14ac:dyDescent="0.25">
      <c r="A7" s="15"/>
      <c r="B7" s="16" t="s">
        <v>71</v>
      </c>
      <c r="C7" s="17"/>
      <c r="D7" s="17"/>
      <c r="E7" s="17"/>
      <c r="F7" s="17"/>
    </row>
    <row r="8" spans="1:6" ht="14.25" x14ac:dyDescent="0.25">
      <c r="A8" s="2" t="s">
        <v>18</v>
      </c>
      <c r="B8" s="18" t="s">
        <v>72</v>
      </c>
      <c r="C8" s="3" t="s">
        <v>7</v>
      </c>
      <c r="D8" s="5">
        <v>7</v>
      </c>
      <c r="E8" s="6"/>
      <c r="F8" s="7">
        <f t="shared" ref="F8:F12" si="0">D8*E8</f>
        <v>0</v>
      </c>
    </row>
    <row r="9" spans="1:6" ht="14.25" x14ac:dyDescent="0.25">
      <c r="A9" s="2" t="s">
        <v>19</v>
      </c>
      <c r="B9" s="18" t="s">
        <v>73</v>
      </c>
      <c r="C9" s="3" t="s">
        <v>7</v>
      </c>
      <c r="D9" s="5">
        <v>52</v>
      </c>
      <c r="E9" s="6"/>
      <c r="F9" s="7">
        <f t="shared" si="0"/>
        <v>0</v>
      </c>
    </row>
    <row r="10" spans="1:6" ht="14.25" x14ac:dyDescent="0.25">
      <c r="A10" s="2" t="s">
        <v>20</v>
      </c>
      <c r="B10" s="18" t="s">
        <v>74</v>
      </c>
      <c r="C10" s="3" t="s">
        <v>7</v>
      </c>
      <c r="D10" s="5">
        <v>2</v>
      </c>
      <c r="E10" s="6"/>
      <c r="F10" s="7">
        <f t="shared" si="0"/>
        <v>0</v>
      </c>
    </row>
    <row r="11" spans="1:6" ht="14.25" x14ac:dyDescent="0.25">
      <c r="A11" s="2" t="s">
        <v>21</v>
      </c>
      <c r="B11" s="18" t="s">
        <v>75</v>
      </c>
      <c r="C11" s="3" t="s">
        <v>7</v>
      </c>
      <c r="D11" s="5">
        <v>34</v>
      </c>
      <c r="E11" s="6"/>
      <c r="F11" s="7">
        <f t="shared" si="0"/>
        <v>0</v>
      </c>
    </row>
    <row r="12" spans="1:6" ht="25.5" x14ac:dyDescent="0.25">
      <c r="A12" s="2" t="s">
        <v>22</v>
      </c>
      <c r="B12" s="18" t="s">
        <v>149</v>
      </c>
      <c r="C12" s="3" t="s">
        <v>7</v>
      </c>
      <c r="D12" s="5">
        <v>2</v>
      </c>
      <c r="E12" s="6"/>
      <c r="F12" s="7">
        <f t="shared" si="0"/>
        <v>0</v>
      </c>
    </row>
    <row r="13" spans="1:6" x14ac:dyDescent="0.25">
      <c r="A13" s="2" t="s">
        <v>23</v>
      </c>
      <c r="B13" s="4" t="s">
        <v>76</v>
      </c>
      <c r="C13" s="3" t="s">
        <v>77</v>
      </c>
      <c r="D13" s="5">
        <v>18</v>
      </c>
      <c r="E13" s="6"/>
      <c r="F13" s="7">
        <f t="shared" ref="F13" si="1">D13*E13</f>
        <v>0</v>
      </c>
    </row>
    <row r="14" spans="1:6" x14ac:dyDescent="0.25">
      <c r="A14" s="2"/>
      <c r="B14" s="8" t="s">
        <v>9</v>
      </c>
      <c r="C14" s="6"/>
      <c r="D14" s="19"/>
      <c r="E14" s="6"/>
      <c r="F14" s="9">
        <f>SUM(F8:F13)</f>
        <v>0</v>
      </c>
    </row>
    <row r="15" spans="1:6" s="42" customFormat="1" ht="15" customHeight="1" x14ac:dyDescent="0.25">
      <c r="A15" s="13" t="s">
        <v>17</v>
      </c>
      <c r="B15" s="20" t="s">
        <v>24</v>
      </c>
      <c r="C15" s="20"/>
      <c r="D15" s="20"/>
      <c r="E15" s="20"/>
      <c r="F15" s="20"/>
    </row>
    <row r="16" spans="1:6" ht="14.25" x14ac:dyDescent="0.25">
      <c r="A16" s="2" t="s">
        <v>25</v>
      </c>
      <c r="B16" s="4" t="s">
        <v>78</v>
      </c>
      <c r="C16" s="3" t="s">
        <v>8</v>
      </c>
      <c r="D16" s="5">
        <v>18</v>
      </c>
      <c r="E16" s="6"/>
      <c r="F16" s="7">
        <f t="shared" ref="F16:F45" si="2">D16*E16</f>
        <v>0</v>
      </c>
    </row>
    <row r="17" spans="1:6" x14ac:dyDescent="0.25">
      <c r="A17" s="2" t="s">
        <v>26</v>
      </c>
      <c r="B17" s="4" t="s">
        <v>125</v>
      </c>
      <c r="C17" s="3" t="s">
        <v>99</v>
      </c>
      <c r="D17" s="5">
        <v>1</v>
      </c>
      <c r="E17" s="6"/>
      <c r="F17" s="7">
        <f t="shared" si="2"/>
        <v>0</v>
      </c>
    </row>
    <row r="18" spans="1:6" ht="14.25" x14ac:dyDescent="0.25">
      <c r="A18" s="2" t="s">
        <v>27</v>
      </c>
      <c r="B18" s="4" t="s">
        <v>79</v>
      </c>
      <c r="C18" s="3" t="s">
        <v>8</v>
      </c>
      <c r="D18" s="5">
        <v>18</v>
      </c>
      <c r="E18" s="6"/>
      <c r="F18" s="7">
        <f t="shared" si="2"/>
        <v>0</v>
      </c>
    </row>
    <row r="19" spans="1:6" ht="14.25" x14ac:dyDescent="0.25">
      <c r="A19" s="2" t="s">
        <v>28</v>
      </c>
      <c r="B19" s="4" t="s">
        <v>80</v>
      </c>
      <c r="C19" s="3" t="s">
        <v>8</v>
      </c>
      <c r="D19" s="5">
        <v>28</v>
      </c>
      <c r="E19" s="6"/>
      <c r="F19" s="7">
        <f t="shared" si="2"/>
        <v>0</v>
      </c>
    </row>
    <row r="20" spans="1:6" ht="27.6" customHeight="1" x14ac:dyDescent="0.25">
      <c r="A20" s="2" t="s">
        <v>29</v>
      </c>
      <c r="B20" s="4" t="s">
        <v>93</v>
      </c>
      <c r="C20" s="3" t="s">
        <v>8</v>
      </c>
      <c r="D20" s="5">
        <v>12</v>
      </c>
      <c r="E20" s="21"/>
      <c r="F20" s="7">
        <f t="shared" si="2"/>
        <v>0</v>
      </c>
    </row>
    <row r="21" spans="1:6" ht="13.9" customHeight="1" x14ac:dyDescent="0.25">
      <c r="A21" s="2" t="s">
        <v>30</v>
      </c>
      <c r="B21" s="4" t="s">
        <v>94</v>
      </c>
      <c r="C21" s="3" t="s">
        <v>8</v>
      </c>
      <c r="D21" s="5">
        <v>9</v>
      </c>
      <c r="E21" s="21"/>
      <c r="F21" s="7">
        <f t="shared" si="2"/>
        <v>0</v>
      </c>
    </row>
    <row r="22" spans="1:6" ht="14.25" x14ac:dyDescent="0.25">
      <c r="A22" s="2" t="s">
        <v>31</v>
      </c>
      <c r="B22" s="4" t="s">
        <v>84</v>
      </c>
      <c r="C22" s="3" t="s">
        <v>8</v>
      </c>
      <c r="D22" s="5">
        <v>9</v>
      </c>
      <c r="E22" s="21"/>
      <c r="F22" s="7">
        <f t="shared" si="2"/>
        <v>0</v>
      </c>
    </row>
    <row r="23" spans="1:6" x14ac:dyDescent="0.25">
      <c r="A23" s="2" t="s">
        <v>32</v>
      </c>
      <c r="B23" s="4" t="s">
        <v>85</v>
      </c>
      <c r="C23" s="3" t="s">
        <v>6</v>
      </c>
      <c r="D23" s="5">
        <v>10</v>
      </c>
      <c r="E23" s="21"/>
      <c r="F23" s="7">
        <f t="shared" si="2"/>
        <v>0</v>
      </c>
    </row>
    <row r="24" spans="1:6" x14ac:dyDescent="0.25">
      <c r="A24" s="2" t="s">
        <v>102</v>
      </c>
      <c r="B24" s="4" t="s">
        <v>86</v>
      </c>
      <c r="C24" s="3" t="s">
        <v>6</v>
      </c>
      <c r="D24" s="5">
        <v>3</v>
      </c>
      <c r="E24" s="21"/>
      <c r="F24" s="7">
        <f t="shared" si="2"/>
        <v>0</v>
      </c>
    </row>
    <row r="25" spans="1:6" x14ac:dyDescent="0.25">
      <c r="A25" s="2" t="s">
        <v>103</v>
      </c>
      <c r="B25" s="4" t="s">
        <v>89</v>
      </c>
      <c r="C25" s="3" t="s">
        <v>6</v>
      </c>
      <c r="D25" s="5">
        <v>3</v>
      </c>
      <c r="E25" s="21"/>
      <c r="F25" s="7">
        <f t="shared" si="2"/>
        <v>0</v>
      </c>
    </row>
    <row r="26" spans="1:6" x14ac:dyDescent="0.25">
      <c r="A26" s="2" t="s">
        <v>104</v>
      </c>
      <c r="B26" s="4" t="s">
        <v>87</v>
      </c>
      <c r="C26" s="3" t="s">
        <v>99</v>
      </c>
      <c r="D26" s="5">
        <v>2</v>
      </c>
      <c r="E26" s="21"/>
      <c r="F26" s="7">
        <f t="shared" si="2"/>
        <v>0</v>
      </c>
    </row>
    <row r="27" spans="1:6" x14ac:dyDescent="0.25">
      <c r="A27" s="2" t="s">
        <v>105</v>
      </c>
      <c r="B27" s="4" t="s">
        <v>88</v>
      </c>
      <c r="C27" s="3" t="s">
        <v>99</v>
      </c>
      <c r="D27" s="5">
        <v>1</v>
      </c>
      <c r="E27" s="21"/>
      <c r="F27" s="7">
        <f t="shared" si="2"/>
        <v>0</v>
      </c>
    </row>
    <row r="28" spans="1:6" x14ac:dyDescent="0.25">
      <c r="A28" s="2" t="s">
        <v>106</v>
      </c>
      <c r="B28" s="4" t="s">
        <v>257</v>
      </c>
      <c r="C28" s="3" t="s">
        <v>6</v>
      </c>
      <c r="D28" s="5">
        <v>22</v>
      </c>
      <c r="E28" s="21"/>
      <c r="F28" s="7">
        <f t="shared" si="2"/>
        <v>0</v>
      </c>
    </row>
    <row r="29" spans="1:6" ht="14.25" x14ac:dyDescent="0.25">
      <c r="A29" s="2" t="s">
        <v>107</v>
      </c>
      <c r="B29" s="4" t="s">
        <v>258</v>
      </c>
      <c r="C29" s="3" t="s">
        <v>8</v>
      </c>
      <c r="D29" s="5">
        <v>35</v>
      </c>
      <c r="E29" s="21"/>
      <c r="F29" s="7">
        <f t="shared" si="2"/>
        <v>0</v>
      </c>
    </row>
    <row r="30" spans="1:6" ht="14.25" x14ac:dyDescent="0.25">
      <c r="A30" s="2" t="s">
        <v>108</v>
      </c>
      <c r="B30" s="4" t="s">
        <v>259</v>
      </c>
      <c r="C30" s="3" t="s">
        <v>8</v>
      </c>
      <c r="D30" s="5">
        <v>38</v>
      </c>
      <c r="E30" s="21"/>
      <c r="F30" s="7">
        <f t="shared" si="2"/>
        <v>0</v>
      </c>
    </row>
    <row r="31" spans="1:6" ht="14.25" x14ac:dyDescent="0.25">
      <c r="A31" s="2" t="s">
        <v>109</v>
      </c>
      <c r="B31" s="4" t="s">
        <v>83</v>
      </c>
      <c r="C31" s="3" t="s">
        <v>8</v>
      </c>
      <c r="D31" s="5">
        <v>35</v>
      </c>
      <c r="E31" s="21"/>
      <c r="F31" s="7">
        <f t="shared" si="2"/>
        <v>0</v>
      </c>
    </row>
    <row r="32" spans="1:6" ht="14.25" x14ac:dyDescent="0.25">
      <c r="A32" s="2" t="s">
        <v>110</v>
      </c>
      <c r="B32" s="4" t="s">
        <v>100</v>
      </c>
      <c r="C32" s="3" t="s">
        <v>8</v>
      </c>
      <c r="D32" s="5">
        <v>4</v>
      </c>
      <c r="E32" s="6"/>
      <c r="F32" s="7">
        <f t="shared" si="2"/>
        <v>0</v>
      </c>
    </row>
    <row r="33" spans="1:6" ht="25.5" x14ac:dyDescent="0.25">
      <c r="A33" s="2" t="s">
        <v>111</v>
      </c>
      <c r="B33" s="4" t="s">
        <v>260</v>
      </c>
      <c r="C33" s="3" t="s">
        <v>8</v>
      </c>
      <c r="D33" s="5">
        <v>38</v>
      </c>
      <c r="E33" s="6"/>
      <c r="F33" s="7">
        <f t="shared" si="2"/>
        <v>0</v>
      </c>
    </row>
    <row r="34" spans="1:6" ht="25.5" x14ac:dyDescent="0.25">
      <c r="A34" s="2" t="s">
        <v>112</v>
      </c>
      <c r="B34" s="4" t="s">
        <v>95</v>
      </c>
      <c r="C34" s="3" t="s">
        <v>8</v>
      </c>
      <c r="D34" s="5">
        <v>120</v>
      </c>
      <c r="E34" s="6"/>
      <c r="F34" s="7">
        <f t="shared" si="2"/>
        <v>0</v>
      </c>
    </row>
    <row r="35" spans="1:6" ht="14.25" x14ac:dyDescent="0.25">
      <c r="A35" s="2" t="s">
        <v>113</v>
      </c>
      <c r="B35" s="4" t="s">
        <v>98</v>
      </c>
      <c r="C35" s="3" t="s">
        <v>8</v>
      </c>
      <c r="D35" s="5">
        <v>44</v>
      </c>
      <c r="E35" s="6"/>
      <c r="F35" s="7">
        <f t="shared" si="2"/>
        <v>0</v>
      </c>
    </row>
    <row r="36" spans="1:6" ht="14.25" x14ac:dyDescent="0.25">
      <c r="A36" s="2" t="s">
        <v>114</v>
      </c>
      <c r="B36" s="4" t="s">
        <v>96</v>
      </c>
      <c r="C36" s="3" t="s">
        <v>8</v>
      </c>
      <c r="D36" s="5">
        <v>16</v>
      </c>
      <c r="E36" s="6"/>
      <c r="F36" s="7">
        <f t="shared" si="2"/>
        <v>0</v>
      </c>
    </row>
    <row r="37" spans="1:6" ht="25.5" x14ac:dyDescent="0.25">
      <c r="A37" s="2" t="s">
        <v>115</v>
      </c>
      <c r="B37" s="4" t="s">
        <v>97</v>
      </c>
      <c r="C37" s="3" t="s">
        <v>8</v>
      </c>
      <c r="D37" s="5">
        <v>48</v>
      </c>
      <c r="E37" s="6"/>
      <c r="F37" s="7">
        <f t="shared" si="2"/>
        <v>0</v>
      </c>
    </row>
    <row r="38" spans="1:6" ht="14.25" x14ac:dyDescent="0.25">
      <c r="A38" s="2" t="s">
        <v>116</v>
      </c>
      <c r="B38" s="4" t="s">
        <v>261</v>
      </c>
      <c r="C38" s="3" t="s">
        <v>8</v>
      </c>
      <c r="D38" s="5">
        <v>52</v>
      </c>
      <c r="E38" s="6"/>
      <c r="F38" s="7">
        <f t="shared" si="2"/>
        <v>0</v>
      </c>
    </row>
    <row r="39" spans="1:6" ht="14.25" x14ac:dyDescent="0.25">
      <c r="A39" s="2" t="s">
        <v>117</v>
      </c>
      <c r="B39" s="4" t="s">
        <v>262</v>
      </c>
      <c r="C39" s="3" t="s">
        <v>8</v>
      </c>
      <c r="D39" s="5">
        <v>16</v>
      </c>
      <c r="E39" s="6"/>
      <c r="F39" s="7">
        <f t="shared" si="2"/>
        <v>0</v>
      </c>
    </row>
    <row r="40" spans="1:6" ht="25.5" x14ac:dyDescent="0.25">
      <c r="A40" s="2" t="s">
        <v>118</v>
      </c>
      <c r="B40" s="4" t="s">
        <v>101</v>
      </c>
      <c r="C40" s="3" t="s">
        <v>99</v>
      </c>
      <c r="D40" s="5">
        <v>1</v>
      </c>
      <c r="E40" s="21"/>
      <c r="F40" s="7">
        <f t="shared" si="2"/>
        <v>0</v>
      </c>
    </row>
    <row r="41" spans="1:6" x14ac:dyDescent="0.25">
      <c r="A41" s="2" t="s">
        <v>119</v>
      </c>
      <c r="B41" s="4" t="s">
        <v>81</v>
      </c>
      <c r="C41" s="3" t="s">
        <v>99</v>
      </c>
      <c r="D41" s="5">
        <v>1</v>
      </c>
      <c r="E41" s="21"/>
      <c r="F41" s="7">
        <f t="shared" si="2"/>
        <v>0</v>
      </c>
    </row>
    <row r="42" spans="1:6" x14ac:dyDescent="0.25">
      <c r="A42" s="2" t="s">
        <v>120</v>
      </c>
      <c r="B42" s="4" t="s">
        <v>82</v>
      </c>
      <c r="C42" s="3" t="s">
        <v>99</v>
      </c>
      <c r="D42" s="5">
        <v>1</v>
      </c>
      <c r="E42" s="21"/>
      <c r="F42" s="7">
        <f t="shared" si="2"/>
        <v>0</v>
      </c>
    </row>
    <row r="43" spans="1:6" x14ac:dyDescent="0.25">
      <c r="A43" s="2" t="s">
        <v>121</v>
      </c>
      <c r="B43" s="4" t="s">
        <v>90</v>
      </c>
      <c r="C43" s="3" t="s">
        <v>99</v>
      </c>
      <c r="D43" s="5">
        <v>2</v>
      </c>
      <c r="E43" s="6"/>
      <c r="F43" s="7">
        <f t="shared" si="2"/>
        <v>0</v>
      </c>
    </row>
    <row r="44" spans="1:6" x14ac:dyDescent="0.25">
      <c r="A44" s="2" t="s">
        <v>122</v>
      </c>
      <c r="B44" s="4" t="s">
        <v>91</v>
      </c>
      <c r="C44" s="3" t="s">
        <v>6</v>
      </c>
      <c r="D44" s="5">
        <v>1</v>
      </c>
      <c r="E44" s="6"/>
      <c r="F44" s="7">
        <f t="shared" si="2"/>
        <v>0</v>
      </c>
    </row>
    <row r="45" spans="1:6" x14ac:dyDescent="0.25">
      <c r="A45" s="2" t="s">
        <v>123</v>
      </c>
      <c r="B45" s="4" t="s">
        <v>92</v>
      </c>
      <c r="C45" s="3" t="s">
        <v>99</v>
      </c>
      <c r="D45" s="5">
        <v>1</v>
      </c>
      <c r="E45" s="6"/>
      <c r="F45" s="7">
        <f t="shared" si="2"/>
        <v>0</v>
      </c>
    </row>
    <row r="46" spans="1:6" x14ac:dyDescent="0.25">
      <c r="A46" s="2" t="s">
        <v>124</v>
      </c>
      <c r="B46" s="4" t="s">
        <v>126</v>
      </c>
      <c r="C46" s="3" t="s">
        <v>99</v>
      </c>
      <c r="D46" s="5">
        <v>1</v>
      </c>
      <c r="E46" s="6"/>
      <c r="F46" s="7">
        <f t="shared" ref="F46:F49" si="3">D46*E46</f>
        <v>0</v>
      </c>
    </row>
    <row r="47" spans="1:6" ht="14.25" x14ac:dyDescent="0.25">
      <c r="A47" s="2" t="s">
        <v>130</v>
      </c>
      <c r="B47" s="4" t="s">
        <v>127</v>
      </c>
      <c r="C47" s="3" t="s">
        <v>8</v>
      </c>
      <c r="D47" s="5">
        <v>21</v>
      </c>
      <c r="E47" s="6"/>
      <c r="F47" s="7">
        <f t="shared" si="3"/>
        <v>0</v>
      </c>
    </row>
    <row r="48" spans="1:6" x14ac:dyDescent="0.25">
      <c r="A48" s="2" t="s">
        <v>131</v>
      </c>
      <c r="B48" s="4" t="s">
        <v>128</v>
      </c>
      <c r="C48" s="3" t="s">
        <v>6</v>
      </c>
      <c r="D48" s="5">
        <v>50</v>
      </c>
      <c r="E48" s="6"/>
      <c r="F48" s="7">
        <f t="shared" si="3"/>
        <v>0</v>
      </c>
    </row>
    <row r="49" spans="1:6" x14ac:dyDescent="0.25">
      <c r="A49" s="2" t="s">
        <v>132</v>
      </c>
      <c r="B49" s="4" t="s">
        <v>129</v>
      </c>
      <c r="C49" s="3" t="s">
        <v>99</v>
      </c>
      <c r="D49" s="5">
        <v>1</v>
      </c>
      <c r="E49" s="6"/>
      <c r="F49" s="7">
        <f t="shared" si="3"/>
        <v>0</v>
      </c>
    </row>
    <row r="50" spans="1:6" x14ac:dyDescent="0.25">
      <c r="A50" s="2"/>
      <c r="B50" s="4"/>
      <c r="C50" s="3"/>
      <c r="D50" s="5"/>
      <c r="E50" s="6"/>
      <c r="F50" s="7"/>
    </row>
    <row r="51" spans="1:6" x14ac:dyDescent="0.25">
      <c r="A51" s="2"/>
      <c r="B51" s="8" t="s">
        <v>33</v>
      </c>
      <c r="C51" s="3"/>
      <c r="D51" s="5"/>
      <c r="E51" s="6"/>
      <c r="F51" s="9">
        <f>SUM(F16:F50)</f>
        <v>0</v>
      </c>
    </row>
    <row r="52" spans="1:6" s="42" customFormat="1" ht="15" customHeight="1" x14ac:dyDescent="0.25">
      <c r="A52" s="13" t="s">
        <v>36</v>
      </c>
      <c r="B52" s="20" t="s">
        <v>34</v>
      </c>
      <c r="C52" s="20"/>
      <c r="D52" s="20"/>
      <c r="E52" s="20"/>
      <c r="F52" s="20"/>
    </row>
    <row r="53" spans="1:6" ht="14.25" x14ac:dyDescent="0.25">
      <c r="A53" s="2" t="s">
        <v>37</v>
      </c>
      <c r="B53" s="4" t="s">
        <v>171</v>
      </c>
      <c r="C53" s="3" t="s">
        <v>7</v>
      </c>
      <c r="D53" s="5">
        <v>340</v>
      </c>
      <c r="E53" s="6"/>
      <c r="F53" s="7">
        <f t="shared" ref="F53:F59" si="4">D53*E53</f>
        <v>0</v>
      </c>
    </row>
    <row r="54" spans="1:6" ht="14.25" x14ac:dyDescent="0.25">
      <c r="A54" s="2" t="s">
        <v>38</v>
      </c>
      <c r="B54" s="4" t="s">
        <v>172</v>
      </c>
      <c r="C54" s="3" t="s">
        <v>7</v>
      </c>
      <c r="D54" s="5">
        <v>5</v>
      </c>
      <c r="E54" s="6"/>
      <c r="F54" s="7">
        <f t="shared" ref="F54" si="5">D54*E54</f>
        <v>0</v>
      </c>
    </row>
    <row r="55" spans="1:6" ht="14.25" x14ac:dyDescent="0.25">
      <c r="A55" s="2" t="s">
        <v>39</v>
      </c>
      <c r="B55" s="4" t="s">
        <v>173</v>
      </c>
      <c r="C55" s="3" t="s">
        <v>7</v>
      </c>
      <c r="D55" s="5">
        <v>210</v>
      </c>
      <c r="E55" s="6"/>
      <c r="F55" s="7">
        <f t="shared" ref="F55" si="6">D55*E55</f>
        <v>0</v>
      </c>
    </row>
    <row r="56" spans="1:6" ht="14.25" x14ac:dyDescent="0.25">
      <c r="A56" s="2" t="s">
        <v>40</v>
      </c>
      <c r="B56" s="4" t="s">
        <v>174</v>
      </c>
      <c r="C56" s="3" t="s">
        <v>8</v>
      </c>
      <c r="D56" s="5">
        <v>300</v>
      </c>
      <c r="E56" s="21"/>
      <c r="F56" s="7">
        <f t="shared" si="4"/>
        <v>0</v>
      </c>
    </row>
    <row r="57" spans="1:6" ht="14.25" x14ac:dyDescent="0.25">
      <c r="A57" s="2" t="s">
        <v>41</v>
      </c>
      <c r="B57" s="4" t="s">
        <v>175</v>
      </c>
      <c r="C57" s="3" t="s">
        <v>7</v>
      </c>
      <c r="D57" s="5">
        <v>60</v>
      </c>
      <c r="E57" s="21"/>
      <c r="F57" s="7">
        <f t="shared" si="4"/>
        <v>0</v>
      </c>
    </row>
    <row r="58" spans="1:6" x14ac:dyDescent="0.25">
      <c r="A58" s="2" t="s">
        <v>42</v>
      </c>
      <c r="B58" s="4" t="s">
        <v>176</v>
      </c>
      <c r="C58" s="3" t="s">
        <v>77</v>
      </c>
      <c r="D58" s="5">
        <v>4.2</v>
      </c>
      <c r="E58" s="21"/>
      <c r="F58" s="7">
        <f t="shared" si="4"/>
        <v>0</v>
      </c>
    </row>
    <row r="59" spans="1:6" x14ac:dyDescent="0.25">
      <c r="A59" s="2" t="s">
        <v>43</v>
      </c>
      <c r="B59" s="4" t="s">
        <v>177</v>
      </c>
      <c r="C59" s="3" t="s">
        <v>99</v>
      </c>
      <c r="D59" s="5">
        <v>16</v>
      </c>
      <c r="E59" s="6"/>
      <c r="F59" s="7">
        <f t="shared" si="4"/>
        <v>0</v>
      </c>
    </row>
    <row r="60" spans="1:6" x14ac:dyDescent="0.25">
      <c r="A60" s="2"/>
      <c r="B60" s="8" t="s">
        <v>35</v>
      </c>
      <c r="C60" s="3"/>
      <c r="D60" s="5"/>
      <c r="E60" s="6"/>
      <c r="F60" s="9">
        <f>SUM(F53:F59)</f>
        <v>0</v>
      </c>
    </row>
    <row r="61" spans="1:6" s="42" customFormat="1" ht="15" customHeight="1" x14ac:dyDescent="0.25">
      <c r="A61" s="13" t="s">
        <v>44</v>
      </c>
      <c r="B61" s="20" t="s">
        <v>45</v>
      </c>
      <c r="C61" s="20"/>
      <c r="D61" s="20"/>
      <c r="E61" s="20"/>
      <c r="F61" s="20"/>
    </row>
    <row r="62" spans="1:6" s="42" customFormat="1" ht="15" customHeight="1" x14ac:dyDescent="0.25">
      <c r="A62" s="2" t="s">
        <v>47</v>
      </c>
      <c r="B62" s="22" t="s">
        <v>46</v>
      </c>
      <c r="C62" s="3"/>
      <c r="D62" s="5"/>
      <c r="E62" s="6"/>
      <c r="F62" s="7"/>
    </row>
    <row r="63" spans="1:6" x14ac:dyDescent="0.25">
      <c r="A63" s="2" t="s">
        <v>48</v>
      </c>
      <c r="B63" s="4" t="s">
        <v>205</v>
      </c>
      <c r="C63" s="3" t="s">
        <v>6</v>
      </c>
      <c r="D63" s="5">
        <v>181</v>
      </c>
      <c r="E63" s="33"/>
      <c r="F63" s="7">
        <f t="shared" ref="F63:F108" si="7">D63*E63</f>
        <v>0</v>
      </c>
    </row>
    <row r="64" spans="1:6" ht="14.25" x14ac:dyDescent="0.25">
      <c r="A64" s="2" t="s">
        <v>49</v>
      </c>
      <c r="B64" s="4" t="s">
        <v>206</v>
      </c>
      <c r="C64" s="3" t="s">
        <v>7</v>
      </c>
      <c r="D64" s="5">
        <v>6</v>
      </c>
      <c r="E64" s="33"/>
      <c r="F64" s="7">
        <f t="shared" si="7"/>
        <v>0</v>
      </c>
    </row>
    <row r="65" spans="1:6" x14ac:dyDescent="0.25">
      <c r="A65" s="2" t="s">
        <v>50</v>
      </c>
      <c r="B65" s="4" t="s">
        <v>515</v>
      </c>
      <c r="C65" s="3" t="s">
        <v>6</v>
      </c>
      <c r="D65" s="5">
        <v>180</v>
      </c>
      <c r="E65" s="33"/>
      <c r="F65" s="7">
        <f t="shared" ref="F65:F66" si="8">D65*E65</f>
        <v>0</v>
      </c>
    </row>
    <row r="66" spans="1:6" ht="14.25" x14ac:dyDescent="0.25">
      <c r="A66" s="2" t="s">
        <v>51</v>
      </c>
      <c r="B66" s="4" t="s">
        <v>516</v>
      </c>
      <c r="C66" s="3" t="s">
        <v>7</v>
      </c>
      <c r="D66" s="5">
        <v>6</v>
      </c>
      <c r="E66" s="33"/>
      <c r="F66" s="7">
        <f t="shared" si="8"/>
        <v>0</v>
      </c>
    </row>
    <row r="67" spans="1:6" ht="25.5" x14ac:dyDescent="0.25">
      <c r="A67" s="2" t="s">
        <v>52</v>
      </c>
      <c r="B67" s="4" t="s">
        <v>207</v>
      </c>
      <c r="C67" s="3" t="s">
        <v>77</v>
      </c>
      <c r="D67" s="5">
        <v>28</v>
      </c>
      <c r="E67" s="33"/>
      <c r="F67" s="7">
        <f t="shared" si="7"/>
        <v>0</v>
      </c>
    </row>
    <row r="68" spans="1:6" ht="25.5" x14ac:dyDescent="0.25">
      <c r="A68" s="2" t="s">
        <v>53</v>
      </c>
      <c r="B68" s="4" t="s">
        <v>208</v>
      </c>
      <c r="C68" s="3" t="s">
        <v>7</v>
      </c>
      <c r="D68" s="5">
        <v>314</v>
      </c>
      <c r="E68" s="33"/>
      <c r="F68" s="7">
        <f t="shared" si="7"/>
        <v>0</v>
      </c>
    </row>
    <row r="69" spans="1:6" ht="25.5" x14ac:dyDescent="0.25">
      <c r="A69" s="2" t="s">
        <v>54</v>
      </c>
      <c r="B69" s="4" t="s">
        <v>209</v>
      </c>
      <c r="C69" s="3" t="s">
        <v>7</v>
      </c>
      <c r="D69" s="5">
        <v>1270</v>
      </c>
      <c r="E69" s="33"/>
      <c r="F69" s="7">
        <f t="shared" si="7"/>
        <v>0</v>
      </c>
    </row>
    <row r="70" spans="1:6" ht="14.25" x14ac:dyDescent="0.25">
      <c r="A70" s="2" t="s">
        <v>55</v>
      </c>
      <c r="B70" s="4" t="s">
        <v>210</v>
      </c>
      <c r="C70" s="3" t="s">
        <v>8</v>
      </c>
      <c r="D70" s="5">
        <v>2640</v>
      </c>
      <c r="E70" s="33"/>
      <c r="F70" s="7">
        <f t="shared" si="7"/>
        <v>0</v>
      </c>
    </row>
    <row r="71" spans="1:6" ht="25.5" x14ac:dyDescent="0.25">
      <c r="A71" s="2" t="s">
        <v>182</v>
      </c>
      <c r="B71" s="4" t="s">
        <v>211</v>
      </c>
      <c r="C71" s="3" t="s">
        <v>7</v>
      </c>
      <c r="D71" s="5">
        <v>1584</v>
      </c>
      <c r="E71" s="33"/>
      <c r="F71" s="7">
        <f t="shared" si="7"/>
        <v>0</v>
      </c>
    </row>
    <row r="72" spans="1:6" ht="14.25" x14ac:dyDescent="0.25">
      <c r="A72" s="2" t="s">
        <v>183</v>
      </c>
      <c r="B72" s="4" t="s">
        <v>212</v>
      </c>
      <c r="C72" s="3" t="s">
        <v>7</v>
      </c>
      <c r="D72" s="5">
        <v>96</v>
      </c>
      <c r="E72" s="33"/>
      <c r="F72" s="7">
        <f t="shared" si="7"/>
        <v>0</v>
      </c>
    </row>
    <row r="73" spans="1:6" ht="25.5" x14ac:dyDescent="0.25">
      <c r="A73" s="2" t="s">
        <v>184</v>
      </c>
      <c r="B73" s="4" t="s">
        <v>213</v>
      </c>
      <c r="C73" s="3" t="s">
        <v>7</v>
      </c>
      <c r="D73" s="5">
        <v>572</v>
      </c>
      <c r="E73" s="33"/>
      <c r="F73" s="7">
        <f t="shared" si="7"/>
        <v>0</v>
      </c>
    </row>
    <row r="74" spans="1:6" ht="25.5" x14ac:dyDescent="0.25">
      <c r="A74" s="2" t="s">
        <v>185</v>
      </c>
      <c r="B74" s="4" t="s">
        <v>214</v>
      </c>
      <c r="C74" s="3" t="s">
        <v>179</v>
      </c>
      <c r="D74" s="5">
        <v>800</v>
      </c>
      <c r="E74" s="33"/>
      <c r="F74" s="7">
        <f t="shared" si="7"/>
        <v>0</v>
      </c>
    </row>
    <row r="75" spans="1:6" x14ac:dyDescent="0.25">
      <c r="A75" s="2" t="s">
        <v>186</v>
      </c>
      <c r="B75" s="4" t="s">
        <v>215</v>
      </c>
      <c r="C75" s="3" t="s">
        <v>179</v>
      </c>
      <c r="D75" s="5">
        <v>800</v>
      </c>
      <c r="E75" s="32"/>
      <c r="F75" s="7">
        <f t="shared" si="7"/>
        <v>0</v>
      </c>
    </row>
    <row r="76" spans="1:6" x14ac:dyDescent="0.25">
      <c r="A76" s="2" t="s">
        <v>187</v>
      </c>
      <c r="B76" s="4" t="s">
        <v>216</v>
      </c>
      <c r="C76" s="3" t="s">
        <v>179</v>
      </c>
      <c r="D76" s="5">
        <v>800</v>
      </c>
      <c r="E76" s="32"/>
      <c r="F76" s="7">
        <f t="shared" si="7"/>
        <v>0</v>
      </c>
    </row>
    <row r="77" spans="1:6" ht="25.5" x14ac:dyDescent="0.25">
      <c r="A77" s="2" t="s">
        <v>188</v>
      </c>
      <c r="B77" s="4" t="s">
        <v>217</v>
      </c>
      <c r="C77" s="3" t="s">
        <v>179</v>
      </c>
      <c r="D77" s="5">
        <v>825</v>
      </c>
      <c r="E77" s="33"/>
      <c r="F77" s="7">
        <f t="shared" si="7"/>
        <v>0</v>
      </c>
    </row>
    <row r="78" spans="1:6" ht="25.5" x14ac:dyDescent="0.25">
      <c r="A78" s="2" t="s">
        <v>189</v>
      </c>
      <c r="B78" s="4" t="s">
        <v>218</v>
      </c>
      <c r="C78" s="3" t="s">
        <v>99</v>
      </c>
      <c r="D78" s="5">
        <v>6</v>
      </c>
      <c r="E78" s="33"/>
      <c r="F78" s="7">
        <f t="shared" si="7"/>
        <v>0</v>
      </c>
    </row>
    <row r="79" spans="1:6" ht="25.5" x14ac:dyDescent="0.25">
      <c r="A79" s="2" t="s">
        <v>190</v>
      </c>
      <c r="B79" s="4" t="s">
        <v>219</v>
      </c>
      <c r="C79" s="3" t="s">
        <v>99</v>
      </c>
      <c r="D79" s="5">
        <v>2</v>
      </c>
      <c r="E79" s="33"/>
      <c r="F79" s="7">
        <f t="shared" si="7"/>
        <v>0</v>
      </c>
    </row>
    <row r="80" spans="1:6" ht="25.5" x14ac:dyDescent="0.25">
      <c r="A80" s="2" t="s">
        <v>191</v>
      </c>
      <c r="B80" s="4" t="s">
        <v>526</v>
      </c>
      <c r="C80" s="3" t="s">
        <v>99</v>
      </c>
      <c r="D80" s="5">
        <v>2</v>
      </c>
      <c r="E80" s="33"/>
      <c r="F80" s="7">
        <f t="shared" ref="F80" si="9">D80*E80</f>
        <v>0</v>
      </c>
    </row>
    <row r="81" spans="1:6" ht="25.5" x14ac:dyDescent="0.25">
      <c r="A81" s="2" t="s">
        <v>192</v>
      </c>
      <c r="B81" s="4" t="s">
        <v>220</v>
      </c>
      <c r="C81" s="3" t="s">
        <v>99</v>
      </c>
      <c r="D81" s="5">
        <v>1</v>
      </c>
      <c r="E81" s="33"/>
      <c r="F81" s="7">
        <f t="shared" si="7"/>
        <v>0</v>
      </c>
    </row>
    <row r="82" spans="1:6" ht="25.5" x14ac:dyDescent="0.25">
      <c r="A82" s="2" t="s">
        <v>193</v>
      </c>
      <c r="B82" s="4" t="s">
        <v>221</v>
      </c>
      <c r="C82" s="3" t="s">
        <v>99</v>
      </c>
      <c r="D82" s="5">
        <v>2</v>
      </c>
      <c r="E82" s="33"/>
      <c r="F82" s="7">
        <f t="shared" si="7"/>
        <v>0</v>
      </c>
    </row>
    <row r="83" spans="1:6" ht="25.5" x14ac:dyDescent="0.25">
      <c r="A83" s="2" t="s">
        <v>194</v>
      </c>
      <c r="B83" s="4" t="s">
        <v>527</v>
      </c>
      <c r="C83" s="3" t="s">
        <v>99</v>
      </c>
      <c r="D83" s="5">
        <v>1</v>
      </c>
      <c r="E83" s="33"/>
      <c r="F83" s="7">
        <f t="shared" ref="F83" si="10">D83*E83</f>
        <v>0</v>
      </c>
    </row>
    <row r="84" spans="1:6" ht="25.5" x14ac:dyDescent="0.25">
      <c r="A84" s="2" t="s">
        <v>195</v>
      </c>
      <c r="B84" s="4" t="s">
        <v>222</v>
      </c>
      <c r="C84" s="3" t="s">
        <v>99</v>
      </c>
      <c r="D84" s="5">
        <v>1</v>
      </c>
      <c r="E84" s="33"/>
      <c r="F84" s="7">
        <f t="shared" si="7"/>
        <v>0</v>
      </c>
    </row>
    <row r="85" spans="1:6" ht="25.5" x14ac:dyDescent="0.25">
      <c r="A85" s="2" t="s">
        <v>196</v>
      </c>
      <c r="B85" s="4" t="s">
        <v>529</v>
      </c>
      <c r="C85" s="3" t="s">
        <v>99</v>
      </c>
      <c r="D85" s="5">
        <v>1</v>
      </c>
      <c r="E85" s="33"/>
      <c r="F85" s="7">
        <f t="shared" si="7"/>
        <v>0</v>
      </c>
    </row>
    <row r="86" spans="1:6" x14ac:dyDescent="0.25">
      <c r="A86" s="2" t="s">
        <v>197</v>
      </c>
      <c r="B86" s="4" t="s">
        <v>223</v>
      </c>
      <c r="C86" s="3" t="s">
        <v>99</v>
      </c>
      <c r="D86" s="5">
        <v>6</v>
      </c>
      <c r="E86" s="33"/>
      <c r="F86" s="7">
        <f t="shared" si="7"/>
        <v>0</v>
      </c>
    </row>
    <row r="87" spans="1:6" x14ac:dyDescent="0.25">
      <c r="A87" s="2" t="s">
        <v>198</v>
      </c>
      <c r="B87" s="4" t="s">
        <v>224</v>
      </c>
      <c r="C87" s="3" t="s">
        <v>99</v>
      </c>
      <c r="D87" s="5">
        <v>18</v>
      </c>
      <c r="E87" s="33"/>
      <c r="F87" s="7">
        <f t="shared" si="7"/>
        <v>0</v>
      </c>
    </row>
    <row r="88" spans="1:6" x14ac:dyDescent="0.25">
      <c r="A88" s="2" t="s">
        <v>199</v>
      </c>
      <c r="B88" s="4" t="s">
        <v>225</v>
      </c>
      <c r="C88" s="3" t="s">
        <v>99</v>
      </c>
      <c r="D88" s="5">
        <v>18</v>
      </c>
      <c r="E88" s="33"/>
      <c r="F88" s="7">
        <f t="shared" si="7"/>
        <v>0</v>
      </c>
    </row>
    <row r="89" spans="1:6" x14ac:dyDescent="0.25">
      <c r="A89" s="2" t="s">
        <v>200</v>
      </c>
      <c r="B89" s="4" t="s">
        <v>226</v>
      </c>
      <c r="C89" s="3" t="s">
        <v>99</v>
      </c>
      <c r="D89" s="5">
        <v>6</v>
      </c>
      <c r="E89" s="33"/>
      <c r="F89" s="7">
        <f t="shared" si="7"/>
        <v>0</v>
      </c>
    </row>
    <row r="90" spans="1:6" ht="25.5" x14ac:dyDescent="0.25">
      <c r="A90" s="2" t="s">
        <v>201</v>
      </c>
      <c r="B90" s="4" t="s">
        <v>227</v>
      </c>
      <c r="C90" s="3" t="s">
        <v>99</v>
      </c>
      <c r="D90" s="5">
        <v>6</v>
      </c>
      <c r="E90" s="33"/>
      <c r="F90" s="7">
        <f t="shared" si="7"/>
        <v>0</v>
      </c>
    </row>
    <row r="91" spans="1:6" x14ac:dyDescent="0.25">
      <c r="A91" s="2" t="s">
        <v>202</v>
      </c>
      <c r="B91" s="4" t="s">
        <v>228</v>
      </c>
      <c r="C91" s="3" t="s">
        <v>99</v>
      </c>
      <c r="D91" s="5">
        <v>2</v>
      </c>
      <c r="E91" s="33"/>
      <c r="F91" s="7">
        <f t="shared" si="7"/>
        <v>0</v>
      </c>
    </row>
    <row r="92" spans="1:6" x14ac:dyDescent="0.25">
      <c r="A92" s="2" t="s">
        <v>203</v>
      </c>
      <c r="B92" s="4" t="s">
        <v>229</v>
      </c>
      <c r="C92" s="3" t="s">
        <v>99</v>
      </c>
      <c r="D92" s="5">
        <v>4</v>
      </c>
      <c r="E92" s="33"/>
      <c r="F92" s="7">
        <f t="shared" si="7"/>
        <v>0</v>
      </c>
    </row>
    <row r="93" spans="1:6" x14ac:dyDescent="0.25">
      <c r="A93" s="2" t="s">
        <v>204</v>
      </c>
      <c r="B93" s="4" t="s">
        <v>230</v>
      </c>
      <c r="C93" s="3" t="s">
        <v>99</v>
      </c>
      <c r="D93" s="5">
        <v>4</v>
      </c>
      <c r="E93" s="33"/>
      <c r="F93" s="7">
        <f t="shared" si="7"/>
        <v>0</v>
      </c>
    </row>
    <row r="94" spans="1:6" ht="25.5" x14ac:dyDescent="0.25">
      <c r="A94" s="2" t="s">
        <v>246</v>
      </c>
      <c r="B94" s="4" t="s">
        <v>231</v>
      </c>
      <c r="C94" s="3" t="s">
        <v>8</v>
      </c>
      <c r="D94" s="5">
        <v>12</v>
      </c>
      <c r="E94" s="33"/>
      <c r="F94" s="7">
        <f t="shared" si="7"/>
        <v>0</v>
      </c>
    </row>
    <row r="95" spans="1:6" ht="25.5" x14ac:dyDescent="0.25">
      <c r="A95" s="2" t="s">
        <v>247</v>
      </c>
      <c r="B95" s="4" t="s">
        <v>232</v>
      </c>
      <c r="C95" s="3" t="s">
        <v>7</v>
      </c>
      <c r="D95" s="5">
        <v>3</v>
      </c>
      <c r="E95" s="33"/>
      <c r="F95" s="7">
        <f t="shared" si="7"/>
        <v>0</v>
      </c>
    </row>
    <row r="96" spans="1:6" ht="14.25" x14ac:dyDescent="0.25">
      <c r="A96" s="2" t="s">
        <v>248</v>
      </c>
      <c r="B96" s="4" t="s">
        <v>233</v>
      </c>
      <c r="C96" s="3" t="s">
        <v>7</v>
      </c>
      <c r="D96" s="5">
        <v>2</v>
      </c>
      <c r="E96" s="33"/>
      <c r="F96" s="7">
        <f t="shared" si="7"/>
        <v>0</v>
      </c>
    </row>
    <row r="97" spans="1:6" x14ac:dyDescent="0.25">
      <c r="A97" s="2" t="s">
        <v>249</v>
      </c>
      <c r="B97" s="4" t="s">
        <v>234</v>
      </c>
      <c r="C97" s="3" t="s">
        <v>179</v>
      </c>
      <c r="D97" s="5">
        <v>710</v>
      </c>
      <c r="E97" s="33"/>
      <c r="F97" s="7">
        <f t="shared" si="7"/>
        <v>0</v>
      </c>
    </row>
    <row r="98" spans="1:6" x14ac:dyDescent="0.25">
      <c r="A98" s="24"/>
      <c r="B98" s="25" t="s">
        <v>235</v>
      </c>
      <c r="C98" s="3"/>
      <c r="D98" s="5"/>
      <c r="E98" s="23"/>
      <c r="F98" s="7"/>
    </row>
    <row r="99" spans="1:6" ht="25.5" x14ac:dyDescent="0.25">
      <c r="A99" s="2" t="s">
        <v>250</v>
      </c>
      <c r="B99" s="4" t="s">
        <v>236</v>
      </c>
      <c r="C99" s="3" t="s">
        <v>179</v>
      </c>
      <c r="D99" s="5">
        <v>200</v>
      </c>
      <c r="E99" s="35"/>
      <c r="F99" s="7">
        <f t="shared" si="7"/>
        <v>0</v>
      </c>
    </row>
    <row r="100" spans="1:6" x14ac:dyDescent="0.25">
      <c r="A100" s="2" t="s">
        <v>246</v>
      </c>
      <c r="B100" s="4" t="s">
        <v>237</v>
      </c>
      <c r="C100" s="3" t="s">
        <v>99</v>
      </c>
      <c r="D100" s="5">
        <v>83</v>
      </c>
      <c r="E100" s="35"/>
      <c r="F100" s="7">
        <f t="shared" si="7"/>
        <v>0</v>
      </c>
    </row>
    <row r="101" spans="1:6" ht="25.5" x14ac:dyDescent="0.25">
      <c r="A101" s="2" t="s">
        <v>247</v>
      </c>
      <c r="B101" s="4" t="s">
        <v>238</v>
      </c>
      <c r="C101" s="3" t="s">
        <v>99</v>
      </c>
      <c r="D101" s="5">
        <v>83</v>
      </c>
      <c r="E101" s="35"/>
      <c r="F101" s="7">
        <f t="shared" si="7"/>
        <v>0</v>
      </c>
    </row>
    <row r="102" spans="1:6" ht="25.5" x14ac:dyDescent="0.25">
      <c r="A102" s="2" t="s">
        <v>248</v>
      </c>
      <c r="B102" s="4" t="s">
        <v>239</v>
      </c>
      <c r="C102" s="3" t="s">
        <v>99</v>
      </c>
      <c r="D102" s="5">
        <v>83</v>
      </c>
      <c r="E102" s="35"/>
      <c r="F102" s="7">
        <f t="shared" si="7"/>
        <v>0</v>
      </c>
    </row>
    <row r="103" spans="1:6" ht="25.5" x14ac:dyDescent="0.25">
      <c r="A103" s="2" t="s">
        <v>249</v>
      </c>
      <c r="B103" s="4" t="s">
        <v>240</v>
      </c>
      <c r="C103" s="3" t="s">
        <v>99</v>
      </c>
      <c r="D103" s="5">
        <v>83</v>
      </c>
      <c r="E103" s="35"/>
      <c r="F103" s="7">
        <f t="shared" si="7"/>
        <v>0</v>
      </c>
    </row>
    <row r="104" spans="1:6" ht="25.5" x14ac:dyDescent="0.25">
      <c r="A104" s="2" t="s">
        <v>250</v>
      </c>
      <c r="B104" s="4" t="s">
        <v>241</v>
      </c>
      <c r="C104" s="3" t="s">
        <v>99</v>
      </c>
      <c r="D104" s="5">
        <v>83</v>
      </c>
      <c r="E104" s="35"/>
      <c r="F104" s="7">
        <f t="shared" si="7"/>
        <v>0</v>
      </c>
    </row>
    <row r="105" spans="1:6" x14ac:dyDescent="0.25">
      <c r="A105" s="2" t="s">
        <v>251</v>
      </c>
      <c r="B105" s="4" t="s">
        <v>242</v>
      </c>
      <c r="C105" s="3" t="s">
        <v>99</v>
      </c>
      <c r="D105" s="5">
        <v>8</v>
      </c>
      <c r="E105" s="35"/>
      <c r="F105" s="7">
        <f t="shared" si="7"/>
        <v>0</v>
      </c>
    </row>
    <row r="106" spans="1:6" x14ac:dyDescent="0.25">
      <c r="A106" s="2" t="s">
        <v>252</v>
      </c>
      <c r="B106" s="4" t="s">
        <v>243</v>
      </c>
      <c r="C106" s="3" t="s">
        <v>179</v>
      </c>
      <c r="D106" s="5">
        <v>800</v>
      </c>
      <c r="E106" s="34"/>
      <c r="F106" s="7">
        <f t="shared" si="7"/>
        <v>0</v>
      </c>
    </row>
    <row r="107" spans="1:6" x14ac:dyDescent="0.25">
      <c r="A107" s="2" t="s">
        <v>253</v>
      </c>
      <c r="B107" s="4" t="s">
        <v>244</v>
      </c>
      <c r="C107" s="3" t="s">
        <v>179</v>
      </c>
      <c r="D107" s="5">
        <v>800</v>
      </c>
      <c r="E107" s="35"/>
      <c r="F107" s="7">
        <f t="shared" si="7"/>
        <v>0</v>
      </c>
    </row>
    <row r="108" spans="1:6" x14ac:dyDescent="0.25">
      <c r="A108" s="2" t="s">
        <v>254</v>
      </c>
      <c r="B108" s="4" t="s">
        <v>245</v>
      </c>
      <c r="C108" s="3" t="s">
        <v>255</v>
      </c>
      <c r="D108" s="5">
        <v>15</v>
      </c>
      <c r="E108" s="35"/>
      <c r="F108" s="7">
        <f t="shared" si="7"/>
        <v>0</v>
      </c>
    </row>
    <row r="109" spans="1:6" x14ac:dyDescent="0.25">
      <c r="A109" s="2"/>
      <c r="B109" s="4"/>
      <c r="C109" s="3"/>
      <c r="D109" s="5"/>
      <c r="E109" s="6"/>
      <c r="F109" s="7"/>
    </row>
    <row r="110" spans="1:6" x14ac:dyDescent="0.25">
      <c r="A110" s="2"/>
      <c r="B110" s="8" t="s">
        <v>56</v>
      </c>
      <c r="C110" s="3"/>
      <c r="D110" s="5"/>
      <c r="E110" s="6"/>
      <c r="F110" s="9">
        <f>SUM(F63:F108)</f>
        <v>0</v>
      </c>
    </row>
    <row r="111" spans="1:6" x14ac:dyDescent="0.25">
      <c r="A111" s="2"/>
      <c r="B111" s="4"/>
      <c r="C111" s="3"/>
      <c r="D111" s="5"/>
      <c r="E111" s="6"/>
      <c r="F111" s="7"/>
    </row>
    <row r="112" spans="1:6" ht="38.25" x14ac:dyDescent="0.25">
      <c r="A112" s="2"/>
      <c r="B112" s="4" t="s">
        <v>514</v>
      </c>
      <c r="C112" s="3"/>
      <c r="D112" s="5"/>
      <c r="E112" s="6"/>
      <c r="F112" s="7"/>
    </row>
    <row r="113" spans="1:6" x14ac:dyDescent="0.25">
      <c r="A113" s="2"/>
      <c r="B113" s="4"/>
      <c r="C113" s="3"/>
      <c r="D113" s="5"/>
      <c r="E113" s="6"/>
      <c r="F113" s="7"/>
    </row>
    <row r="114" spans="1:6" s="42" customFormat="1" ht="15" customHeight="1" x14ac:dyDescent="0.25">
      <c r="A114" s="2" t="s">
        <v>57</v>
      </c>
      <c r="B114" s="22" t="s">
        <v>58</v>
      </c>
      <c r="C114" s="3"/>
      <c r="D114" s="5"/>
      <c r="E114" s="6"/>
      <c r="F114" s="7"/>
    </row>
    <row r="115" spans="1:6" x14ac:dyDescent="0.25">
      <c r="A115" s="2"/>
      <c r="B115" s="4" t="s">
        <v>517</v>
      </c>
      <c r="C115" s="3"/>
      <c r="D115" s="5"/>
      <c r="E115" s="6"/>
      <c r="F115" s="9">
        <f>'Помпена станция'!K72</f>
        <v>0</v>
      </c>
    </row>
    <row r="116" spans="1:6" x14ac:dyDescent="0.25">
      <c r="A116" s="2"/>
      <c r="B116" s="8" t="s">
        <v>59</v>
      </c>
      <c r="C116" s="3"/>
      <c r="D116" s="5"/>
      <c r="E116" s="6"/>
      <c r="F116" s="9"/>
    </row>
    <row r="117" spans="1:6" s="42" customFormat="1" ht="15" customHeight="1" x14ac:dyDescent="0.25">
      <c r="A117" s="13" t="s">
        <v>60</v>
      </c>
      <c r="B117" s="20" t="s">
        <v>61</v>
      </c>
      <c r="C117" s="20"/>
      <c r="D117" s="20"/>
      <c r="E117" s="20"/>
      <c r="F117" s="20"/>
    </row>
    <row r="118" spans="1:6" ht="38.25" x14ac:dyDescent="0.25">
      <c r="A118" s="2" t="s">
        <v>62</v>
      </c>
      <c r="B118" s="31" t="s">
        <v>445</v>
      </c>
      <c r="C118" s="30" t="s">
        <v>178</v>
      </c>
      <c r="D118" s="30">
        <v>1</v>
      </c>
      <c r="E118" s="6"/>
      <c r="F118" s="7">
        <f t="shared" ref="F118:F181" si="11">D118*E118</f>
        <v>0</v>
      </c>
    </row>
    <row r="119" spans="1:6" ht="63.75" x14ac:dyDescent="0.25">
      <c r="A119" s="2" t="s">
        <v>63</v>
      </c>
      <c r="B119" s="26" t="s">
        <v>530</v>
      </c>
      <c r="C119" s="30" t="s">
        <v>178</v>
      </c>
      <c r="D119" s="30">
        <v>2</v>
      </c>
      <c r="E119" s="6"/>
      <c r="F119" s="7">
        <f t="shared" si="11"/>
        <v>0</v>
      </c>
    </row>
    <row r="120" spans="1:6" ht="102" x14ac:dyDescent="0.25">
      <c r="A120" s="2" t="s">
        <v>64</v>
      </c>
      <c r="B120" s="26" t="s">
        <v>531</v>
      </c>
      <c r="C120" s="30" t="s">
        <v>99</v>
      </c>
      <c r="D120" s="30">
        <v>2</v>
      </c>
      <c r="E120" s="6"/>
      <c r="F120" s="7">
        <f t="shared" si="11"/>
        <v>0</v>
      </c>
    </row>
    <row r="121" spans="1:6" ht="51" x14ac:dyDescent="0.25">
      <c r="A121" s="2" t="s">
        <v>65</v>
      </c>
      <c r="B121" s="26" t="s">
        <v>533</v>
      </c>
      <c r="C121" s="30" t="s">
        <v>99</v>
      </c>
      <c r="D121" s="30">
        <v>2</v>
      </c>
      <c r="E121" s="6"/>
      <c r="F121" s="7">
        <f t="shared" si="11"/>
        <v>0</v>
      </c>
    </row>
    <row r="122" spans="1:6" ht="25.5" x14ac:dyDescent="0.25">
      <c r="A122" s="2" t="s">
        <v>66</v>
      </c>
      <c r="B122" s="27" t="s">
        <v>446</v>
      </c>
      <c r="C122" s="30" t="s">
        <v>99</v>
      </c>
      <c r="D122" s="30">
        <v>2</v>
      </c>
      <c r="E122" s="6"/>
      <c r="F122" s="7">
        <f t="shared" si="11"/>
        <v>0</v>
      </c>
    </row>
    <row r="123" spans="1:6" ht="25.5" x14ac:dyDescent="0.25">
      <c r="A123" s="2" t="s">
        <v>67</v>
      </c>
      <c r="B123" s="27" t="s">
        <v>447</v>
      </c>
      <c r="C123" s="30" t="s">
        <v>99</v>
      </c>
      <c r="D123" s="30">
        <v>2</v>
      </c>
      <c r="E123" s="6"/>
      <c r="F123" s="7">
        <f t="shared" si="11"/>
        <v>0</v>
      </c>
    </row>
    <row r="124" spans="1:6" ht="25.5" x14ac:dyDescent="0.25">
      <c r="A124" s="2" t="s">
        <v>13</v>
      </c>
      <c r="B124" s="27" t="s">
        <v>448</v>
      </c>
      <c r="C124" s="30" t="s">
        <v>99</v>
      </c>
      <c r="D124" s="30">
        <v>2</v>
      </c>
      <c r="E124" s="6"/>
      <c r="F124" s="7">
        <f t="shared" si="11"/>
        <v>0</v>
      </c>
    </row>
    <row r="125" spans="1:6" x14ac:dyDescent="0.25">
      <c r="A125" s="2" t="s">
        <v>68</v>
      </c>
      <c r="B125" s="27" t="s">
        <v>167</v>
      </c>
      <c r="C125" s="30" t="s">
        <v>99</v>
      </c>
      <c r="D125" s="30">
        <v>2</v>
      </c>
      <c r="E125" s="6"/>
      <c r="F125" s="7">
        <f t="shared" si="11"/>
        <v>0</v>
      </c>
    </row>
    <row r="126" spans="1:6" ht="25.5" x14ac:dyDescent="0.25">
      <c r="A126" s="2" t="s">
        <v>150</v>
      </c>
      <c r="B126" s="27" t="s">
        <v>449</v>
      </c>
      <c r="C126" s="30" t="s">
        <v>99</v>
      </c>
      <c r="D126" s="30">
        <v>1</v>
      </c>
      <c r="E126" s="6"/>
      <c r="F126" s="7">
        <f t="shared" si="11"/>
        <v>0</v>
      </c>
    </row>
    <row r="127" spans="1:6" ht="25.5" x14ac:dyDescent="0.25">
      <c r="A127" s="2" t="s">
        <v>395</v>
      </c>
      <c r="B127" s="27" t="s">
        <v>450</v>
      </c>
      <c r="C127" s="30" t="s">
        <v>99</v>
      </c>
      <c r="D127" s="30">
        <v>3</v>
      </c>
      <c r="E127" s="6"/>
      <c r="F127" s="7">
        <f t="shared" si="11"/>
        <v>0</v>
      </c>
    </row>
    <row r="128" spans="1:6" ht="25.5" x14ac:dyDescent="0.25">
      <c r="A128" s="2" t="s">
        <v>151</v>
      </c>
      <c r="B128" s="27" t="s">
        <v>168</v>
      </c>
      <c r="C128" s="30" t="s">
        <v>99</v>
      </c>
      <c r="D128" s="30">
        <v>1</v>
      </c>
      <c r="E128" s="6"/>
      <c r="F128" s="7">
        <f t="shared" si="11"/>
        <v>0</v>
      </c>
    </row>
    <row r="129" spans="1:6" ht="25.5" x14ac:dyDescent="0.25">
      <c r="A129" s="2" t="s">
        <v>396</v>
      </c>
      <c r="B129" s="27" t="s">
        <v>451</v>
      </c>
      <c r="C129" s="30" t="s">
        <v>99</v>
      </c>
      <c r="D129" s="30">
        <v>1</v>
      </c>
      <c r="E129" s="6"/>
      <c r="F129" s="7">
        <f t="shared" si="11"/>
        <v>0</v>
      </c>
    </row>
    <row r="130" spans="1:6" ht="25.5" x14ac:dyDescent="0.25">
      <c r="A130" s="2" t="s">
        <v>386</v>
      </c>
      <c r="B130" s="27" t="s">
        <v>180</v>
      </c>
      <c r="C130" s="30" t="s">
        <v>99</v>
      </c>
      <c r="D130" s="30">
        <v>5</v>
      </c>
      <c r="E130" s="6"/>
      <c r="F130" s="7">
        <f t="shared" si="11"/>
        <v>0</v>
      </c>
    </row>
    <row r="131" spans="1:6" ht="25.5" x14ac:dyDescent="0.25">
      <c r="A131" s="2" t="s">
        <v>152</v>
      </c>
      <c r="B131" s="27" t="s">
        <v>452</v>
      </c>
      <c r="C131" s="30" t="s">
        <v>99</v>
      </c>
      <c r="D131" s="30">
        <v>1</v>
      </c>
      <c r="E131" s="6"/>
      <c r="F131" s="7">
        <f t="shared" si="11"/>
        <v>0</v>
      </c>
    </row>
    <row r="132" spans="1:6" ht="25.5" x14ac:dyDescent="0.25">
      <c r="A132" s="2" t="s">
        <v>153</v>
      </c>
      <c r="B132" s="27" t="s">
        <v>453</v>
      </c>
      <c r="C132" s="30" t="s">
        <v>99</v>
      </c>
      <c r="D132" s="30">
        <v>1</v>
      </c>
      <c r="E132" s="6"/>
      <c r="F132" s="7">
        <f t="shared" si="11"/>
        <v>0</v>
      </c>
    </row>
    <row r="133" spans="1:6" ht="25.5" x14ac:dyDescent="0.25">
      <c r="A133" s="2" t="s">
        <v>154</v>
      </c>
      <c r="B133" s="27" t="s">
        <v>454</v>
      </c>
      <c r="C133" s="30" t="s">
        <v>99</v>
      </c>
      <c r="D133" s="30">
        <v>1</v>
      </c>
      <c r="E133" s="6"/>
      <c r="F133" s="7">
        <f t="shared" si="11"/>
        <v>0</v>
      </c>
    </row>
    <row r="134" spans="1:6" ht="51" x14ac:dyDescent="0.25">
      <c r="A134" s="2" t="s">
        <v>155</v>
      </c>
      <c r="B134" s="27" t="s">
        <v>534</v>
      </c>
      <c r="C134" s="30" t="s">
        <v>99</v>
      </c>
      <c r="D134" s="30">
        <v>2</v>
      </c>
      <c r="E134" s="6"/>
      <c r="F134" s="7">
        <f t="shared" si="11"/>
        <v>0</v>
      </c>
    </row>
    <row r="135" spans="1:6" ht="38.25" x14ac:dyDescent="0.25">
      <c r="A135" s="2" t="s">
        <v>156</v>
      </c>
      <c r="B135" s="36" t="s">
        <v>455</v>
      </c>
      <c r="C135" s="31" t="s">
        <v>456</v>
      </c>
      <c r="D135" s="30">
        <v>2</v>
      </c>
      <c r="E135" s="6"/>
      <c r="F135" s="7">
        <f t="shared" si="11"/>
        <v>0</v>
      </c>
    </row>
    <row r="136" spans="1:6" ht="51" x14ac:dyDescent="0.25">
      <c r="A136" s="2" t="s">
        <v>387</v>
      </c>
      <c r="B136" s="27" t="s">
        <v>539</v>
      </c>
      <c r="C136" s="30" t="s">
        <v>99</v>
      </c>
      <c r="D136" s="30">
        <v>1</v>
      </c>
      <c r="E136" s="6"/>
      <c r="F136" s="7">
        <f t="shared" si="11"/>
        <v>0</v>
      </c>
    </row>
    <row r="137" spans="1:6" ht="51" x14ac:dyDescent="0.25">
      <c r="A137" s="2" t="s">
        <v>397</v>
      </c>
      <c r="B137" s="27" t="s">
        <v>538</v>
      </c>
      <c r="C137" s="30" t="s">
        <v>99</v>
      </c>
      <c r="D137" s="30">
        <v>2</v>
      </c>
      <c r="E137" s="6"/>
      <c r="F137" s="7">
        <f t="shared" si="11"/>
        <v>0</v>
      </c>
    </row>
    <row r="138" spans="1:6" ht="25.5" x14ac:dyDescent="0.25">
      <c r="A138" s="2" t="s">
        <v>157</v>
      </c>
      <c r="B138" s="27" t="s">
        <v>457</v>
      </c>
      <c r="C138" s="30" t="s">
        <v>99</v>
      </c>
      <c r="D138" s="30">
        <v>1</v>
      </c>
      <c r="E138" s="6"/>
      <c r="F138" s="7">
        <f t="shared" si="11"/>
        <v>0</v>
      </c>
    </row>
    <row r="139" spans="1:6" ht="25.5" x14ac:dyDescent="0.25">
      <c r="A139" s="2" t="s">
        <v>398</v>
      </c>
      <c r="B139" s="27" t="s">
        <v>458</v>
      </c>
      <c r="C139" s="30" t="s">
        <v>99</v>
      </c>
      <c r="D139" s="30">
        <v>1</v>
      </c>
      <c r="E139" s="6"/>
      <c r="F139" s="7">
        <f t="shared" si="11"/>
        <v>0</v>
      </c>
    </row>
    <row r="140" spans="1:6" ht="25.5" x14ac:dyDescent="0.25">
      <c r="A140" s="2" t="s">
        <v>158</v>
      </c>
      <c r="B140" s="27" t="s">
        <v>537</v>
      </c>
      <c r="C140" s="30" t="s">
        <v>99</v>
      </c>
      <c r="D140" s="30">
        <v>1</v>
      </c>
      <c r="E140" s="6"/>
      <c r="F140" s="7">
        <f t="shared" si="11"/>
        <v>0</v>
      </c>
    </row>
    <row r="141" spans="1:6" ht="25.5" x14ac:dyDescent="0.25">
      <c r="A141" s="2" t="s">
        <v>159</v>
      </c>
      <c r="B141" s="27" t="s">
        <v>459</v>
      </c>
      <c r="C141" s="30" t="s">
        <v>99</v>
      </c>
      <c r="D141" s="30">
        <v>2</v>
      </c>
      <c r="E141" s="6"/>
      <c r="F141" s="7">
        <f t="shared" si="11"/>
        <v>0</v>
      </c>
    </row>
    <row r="142" spans="1:6" ht="25.5" x14ac:dyDescent="0.25">
      <c r="A142" s="2" t="s">
        <v>160</v>
      </c>
      <c r="B142" s="27" t="s">
        <v>460</v>
      </c>
      <c r="C142" s="30" t="s">
        <v>99</v>
      </c>
      <c r="D142" s="30">
        <v>1</v>
      </c>
      <c r="E142" s="6"/>
      <c r="F142" s="7">
        <f t="shared" si="11"/>
        <v>0</v>
      </c>
    </row>
    <row r="143" spans="1:6" ht="38.25" x14ac:dyDescent="0.25">
      <c r="A143" s="2" t="s">
        <v>161</v>
      </c>
      <c r="B143" s="27" t="s">
        <v>532</v>
      </c>
      <c r="C143" s="30" t="s">
        <v>99</v>
      </c>
      <c r="D143" s="30">
        <v>1</v>
      </c>
      <c r="E143" s="6"/>
      <c r="F143" s="7">
        <f t="shared" si="11"/>
        <v>0</v>
      </c>
    </row>
    <row r="144" spans="1:6" ht="25.5" x14ac:dyDescent="0.25">
      <c r="A144" s="2" t="s">
        <v>162</v>
      </c>
      <c r="B144" s="27" t="s">
        <v>535</v>
      </c>
      <c r="C144" s="30" t="s">
        <v>99</v>
      </c>
      <c r="D144" s="30">
        <v>1</v>
      </c>
      <c r="E144" s="6"/>
      <c r="F144" s="7">
        <f t="shared" si="11"/>
        <v>0</v>
      </c>
    </row>
    <row r="145" spans="1:6" ht="25.5" x14ac:dyDescent="0.25">
      <c r="A145" s="2" t="s">
        <v>163</v>
      </c>
      <c r="B145" s="27" t="s">
        <v>461</v>
      </c>
      <c r="C145" s="30" t="s">
        <v>99</v>
      </c>
      <c r="D145" s="30">
        <v>2</v>
      </c>
      <c r="E145" s="6"/>
      <c r="F145" s="7">
        <f t="shared" si="11"/>
        <v>0</v>
      </c>
    </row>
    <row r="146" spans="1:6" ht="25.5" x14ac:dyDescent="0.25">
      <c r="A146" s="2" t="s">
        <v>164</v>
      </c>
      <c r="B146" s="27" t="s">
        <v>169</v>
      </c>
      <c r="C146" s="30" t="s">
        <v>99</v>
      </c>
      <c r="D146" s="30">
        <v>2</v>
      </c>
      <c r="E146" s="6"/>
      <c r="F146" s="7">
        <f t="shared" si="11"/>
        <v>0</v>
      </c>
    </row>
    <row r="147" spans="1:6" x14ac:dyDescent="0.25">
      <c r="A147" s="2" t="s">
        <v>165</v>
      </c>
      <c r="B147" s="27" t="s">
        <v>181</v>
      </c>
      <c r="C147" s="30" t="s">
        <v>99</v>
      </c>
      <c r="D147" s="30">
        <v>1</v>
      </c>
      <c r="E147" s="6"/>
      <c r="F147" s="7">
        <f t="shared" si="11"/>
        <v>0</v>
      </c>
    </row>
    <row r="148" spans="1:6" x14ac:dyDescent="0.25">
      <c r="A148" s="2" t="s">
        <v>166</v>
      </c>
      <c r="B148" s="27" t="s">
        <v>511</v>
      </c>
      <c r="C148" s="30" t="s">
        <v>99</v>
      </c>
      <c r="D148" s="30">
        <v>3</v>
      </c>
      <c r="E148" s="6"/>
      <c r="F148" s="7">
        <f t="shared" si="11"/>
        <v>0</v>
      </c>
    </row>
    <row r="149" spans="1:6" ht="38.25" x14ac:dyDescent="0.25">
      <c r="A149" s="2" t="s">
        <v>399</v>
      </c>
      <c r="B149" s="27" t="s">
        <v>536</v>
      </c>
      <c r="C149" s="30" t="s">
        <v>99</v>
      </c>
      <c r="D149" s="30">
        <v>2</v>
      </c>
      <c r="E149" s="6"/>
      <c r="F149" s="7">
        <f t="shared" si="11"/>
        <v>0</v>
      </c>
    </row>
    <row r="150" spans="1:6" ht="25.5" x14ac:dyDescent="0.25">
      <c r="A150" s="2" t="s">
        <v>388</v>
      </c>
      <c r="B150" s="27" t="s">
        <v>462</v>
      </c>
      <c r="C150" s="30" t="s">
        <v>99</v>
      </c>
      <c r="D150" s="30">
        <v>1</v>
      </c>
      <c r="E150" s="6"/>
      <c r="F150" s="7">
        <f t="shared" si="11"/>
        <v>0</v>
      </c>
    </row>
    <row r="151" spans="1:6" ht="25.5" x14ac:dyDescent="0.25">
      <c r="A151" s="2" t="s">
        <v>400</v>
      </c>
      <c r="B151" s="27" t="s">
        <v>463</v>
      </c>
      <c r="C151" s="30" t="s">
        <v>99</v>
      </c>
      <c r="D151" s="30">
        <v>2</v>
      </c>
      <c r="E151" s="6"/>
      <c r="F151" s="7">
        <f t="shared" si="11"/>
        <v>0</v>
      </c>
    </row>
    <row r="152" spans="1:6" ht="25.5" x14ac:dyDescent="0.25">
      <c r="A152" s="2" t="s">
        <v>389</v>
      </c>
      <c r="B152" s="27" t="s">
        <v>464</v>
      </c>
      <c r="C152" s="30" t="s">
        <v>99</v>
      </c>
      <c r="D152" s="30">
        <v>1</v>
      </c>
      <c r="E152" s="6"/>
      <c r="F152" s="7">
        <f t="shared" si="11"/>
        <v>0</v>
      </c>
    </row>
    <row r="153" spans="1:6" ht="25.5" x14ac:dyDescent="0.25">
      <c r="A153" s="2" t="s">
        <v>401</v>
      </c>
      <c r="B153" s="27" t="s">
        <v>465</v>
      </c>
      <c r="C153" s="30" t="s">
        <v>99</v>
      </c>
      <c r="D153" s="30">
        <v>2</v>
      </c>
      <c r="E153" s="6"/>
      <c r="F153" s="7">
        <f t="shared" si="11"/>
        <v>0</v>
      </c>
    </row>
    <row r="154" spans="1:6" ht="25.5" x14ac:dyDescent="0.25">
      <c r="A154" s="2" t="s">
        <v>390</v>
      </c>
      <c r="B154" s="27" t="s">
        <v>466</v>
      </c>
      <c r="C154" s="30" t="s">
        <v>99</v>
      </c>
      <c r="D154" s="30">
        <v>2</v>
      </c>
      <c r="E154" s="6"/>
      <c r="F154" s="7">
        <f t="shared" si="11"/>
        <v>0</v>
      </c>
    </row>
    <row r="155" spans="1:6" ht="25.5" x14ac:dyDescent="0.25">
      <c r="A155" s="2" t="s">
        <v>402</v>
      </c>
      <c r="B155" s="27" t="s">
        <v>467</v>
      </c>
      <c r="C155" s="30" t="s">
        <v>99</v>
      </c>
      <c r="D155" s="30">
        <v>2</v>
      </c>
      <c r="E155" s="6"/>
      <c r="F155" s="7">
        <f t="shared" si="11"/>
        <v>0</v>
      </c>
    </row>
    <row r="156" spans="1:6" ht="25.5" x14ac:dyDescent="0.25">
      <c r="A156" s="2" t="s">
        <v>391</v>
      </c>
      <c r="B156" s="27" t="s">
        <v>468</v>
      </c>
      <c r="C156" s="30" t="s">
        <v>99</v>
      </c>
      <c r="D156" s="30">
        <v>2</v>
      </c>
      <c r="E156" s="6"/>
      <c r="F156" s="7">
        <f t="shared" si="11"/>
        <v>0</v>
      </c>
    </row>
    <row r="157" spans="1:6" ht="25.5" x14ac:dyDescent="0.25">
      <c r="A157" s="2" t="s">
        <v>403</v>
      </c>
      <c r="B157" s="27" t="s">
        <v>469</v>
      </c>
      <c r="C157" s="30" t="s">
        <v>99</v>
      </c>
      <c r="D157" s="30">
        <v>3</v>
      </c>
      <c r="E157" s="6"/>
      <c r="F157" s="7">
        <f t="shared" si="11"/>
        <v>0</v>
      </c>
    </row>
    <row r="158" spans="1:6" ht="25.5" x14ac:dyDescent="0.25">
      <c r="A158" s="2" t="s">
        <v>392</v>
      </c>
      <c r="B158" s="27" t="s">
        <v>470</v>
      </c>
      <c r="C158" s="30" t="s">
        <v>99</v>
      </c>
      <c r="D158" s="30">
        <v>2</v>
      </c>
      <c r="E158" s="6"/>
      <c r="F158" s="7">
        <f t="shared" si="11"/>
        <v>0</v>
      </c>
    </row>
    <row r="159" spans="1:6" x14ac:dyDescent="0.25">
      <c r="A159" s="2" t="s">
        <v>404</v>
      </c>
      <c r="B159" s="27" t="s">
        <v>471</v>
      </c>
      <c r="C159" s="30" t="s">
        <v>179</v>
      </c>
      <c r="D159" s="30">
        <v>5</v>
      </c>
      <c r="E159" s="6"/>
      <c r="F159" s="7">
        <f t="shared" si="11"/>
        <v>0</v>
      </c>
    </row>
    <row r="160" spans="1:6" ht="25.5" x14ac:dyDescent="0.25">
      <c r="A160" s="2" t="s">
        <v>393</v>
      </c>
      <c r="B160" s="27" t="s">
        <v>472</v>
      </c>
      <c r="C160" s="30" t="s">
        <v>99</v>
      </c>
      <c r="D160" s="30">
        <v>10</v>
      </c>
      <c r="E160" s="6"/>
      <c r="F160" s="7">
        <f t="shared" si="11"/>
        <v>0</v>
      </c>
    </row>
    <row r="161" spans="1:6" ht="25.5" x14ac:dyDescent="0.25">
      <c r="A161" s="2" t="s">
        <v>405</v>
      </c>
      <c r="B161" s="27" t="s">
        <v>473</v>
      </c>
      <c r="C161" s="30" t="s">
        <v>99</v>
      </c>
      <c r="D161" s="30">
        <v>10</v>
      </c>
      <c r="E161" s="6"/>
      <c r="F161" s="7">
        <f t="shared" si="11"/>
        <v>0</v>
      </c>
    </row>
    <row r="162" spans="1:6" ht="25.5" x14ac:dyDescent="0.25">
      <c r="A162" s="2" t="s">
        <v>394</v>
      </c>
      <c r="B162" s="27" t="s">
        <v>474</v>
      </c>
      <c r="C162" s="30" t="s">
        <v>99</v>
      </c>
      <c r="D162" s="30">
        <v>10</v>
      </c>
      <c r="E162" s="6"/>
      <c r="F162" s="7">
        <f t="shared" si="11"/>
        <v>0</v>
      </c>
    </row>
    <row r="163" spans="1:6" ht="25.5" x14ac:dyDescent="0.25">
      <c r="A163" s="2" t="s">
        <v>406</v>
      </c>
      <c r="B163" s="27" t="s">
        <v>475</v>
      </c>
      <c r="C163" s="30" t="s">
        <v>99</v>
      </c>
      <c r="D163" s="30">
        <v>8</v>
      </c>
      <c r="E163" s="6"/>
      <c r="F163" s="7">
        <f t="shared" si="11"/>
        <v>0</v>
      </c>
    </row>
    <row r="164" spans="1:6" ht="25.5" x14ac:dyDescent="0.25">
      <c r="A164" s="2" t="s">
        <v>407</v>
      </c>
      <c r="B164" s="27" t="s">
        <v>476</v>
      </c>
      <c r="C164" s="30" t="s">
        <v>99</v>
      </c>
      <c r="D164" s="30">
        <v>8</v>
      </c>
      <c r="E164" s="6"/>
      <c r="F164" s="7">
        <f t="shared" si="11"/>
        <v>0</v>
      </c>
    </row>
    <row r="165" spans="1:6" ht="25.5" x14ac:dyDescent="0.25">
      <c r="A165" s="2" t="s">
        <v>408</v>
      </c>
      <c r="B165" s="27" t="s">
        <v>170</v>
      </c>
      <c r="C165" s="30" t="s">
        <v>99</v>
      </c>
      <c r="D165" s="30">
        <v>8</v>
      </c>
      <c r="E165" s="6"/>
      <c r="F165" s="7">
        <f t="shared" si="11"/>
        <v>0</v>
      </c>
    </row>
    <row r="166" spans="1:6" ht="25.5" x14ac:dyDescent="0.25">
      <c r="A166" s="2" t="s">
        <v>409</v>
      </c>
      <c r="B166" s="27" t="s">
        <v>477</v>
      </c>
      <c r="C166" s="30" t="s">
        <v>99</v>
      </c>
      <c r="D166" s="30">
        <v>9</v>
      </c>
      <c r="E166" s="6"/>
      <c r="F166" s="7">
        <f t="shared" si="11"/>
        <v>0</v>
      </c>
    </row>
    <row r="167" spans="1:6" ht="25.5" x14ac:dyDescent="0.25">
      <c r="A167" s="2" t="s">
        <v>410</v>
      </c>
      <c r="B167" s="27" t="s">
        <v>478</v>
      </c>
      <c r="C167" s="30" t="s">
        <v>99</v>
      </c>
      <c r="D167" s="30">
        <v>8</v>
      </c>
      <c r="E167" s="6"/>
      <c r="F167" s="7">
        <f t="shared" si="11"/>
        <v>0</v>
      </c>
    </row>
    <row r="168" spans="1:6" ht="25.5" x14ac:dyDescent="0.25">
      <c r="A168" s="2" t="s">
        <v>411</v>
      </c>
      <c r="B168" s="27" t="s">
        <v>479</v>
      </c>
      <c r="C168" s="30" t="s">
        <v>99</v>
      </c>
      <c r="D168" s="30">
        <v>8</v>
      </c>
      <c r="E168" s="6"/>
      <c r="F168" s="7">
        <f t="shared" si="11"/>
        <v>0</v>
      </c>
    </row>
    <row r="169" spans="1:6" ht="25.5" x14ac:dyDescent="0.25">
      <c r="A169" s="2" t="s">
        <v>412</v>
      </c>
      <c r="B169" s="27" t="s">
        <v>480</v>
      </c>
      <c r="C169" s="30" t="s">
        <v>99</v>
      </c>
      <c r="D169" s="30">
        <v>8</v>
      </c>
      <c r="E169" s="6"/>
      <c r="F169" s="7">
        <f t="shared" si="11"/>
        <v>0</v>
      </c>
    </row>
    <row r="170" spans="1:6" ht="25.5" x14ac:dyDescent="0.25">
      <c r="A170" s="2" t="s">
        <v>413</v>
      </c>
      <c r="B170" s="27" t="s">
        <v>481</v>
      </c>
      <c r="C170" s="30" t="s">
        <v>99</v>
      </c>
      <c r="D170" s="30">
        <v>9</v>
      </c>
      <c r="E170" s="6"/>
      <c r="F170" s="7">
        <f t="shared" si="11"/>
        <v>0</v>
      </c>
    </row>
    <row r="171" spans="1:6" ht="25.5" x14ac:dyDescent="0.25">
      <c r="A171" s="2" t="s">
        <v>414</v>
      </c>
      <c r="B171" s="27" t="s">
        <v>482</v>
      </c>
      <c r="C171" s="30" t="s">
        <v>99</v>
      </c>
      <c r="D171" s="30">
        <v>4</v>
      </c>
      <c r="E171" s="6"/>
      <c r="F171" s="7">
        <f t="shared" si="11"/>
        <v>0</v>
      </c>
    </row>
    <row r="172" spans="1:6" ht="25.5" x14ac:dyDescent="0.25">
      <c r="A172" s="2" t="s">
        <v>415</v>
      </c>
      <c r="B172" s="27" t="s">
        <v>483</v>
      </c>
      <c r="C172" s="30" t="s">
        <v>99</v>
      </c>
      <c r="D172" s="30">
        <v>1</v>
      </c>
      <c r="E172" s="6"/>
      <c r="F172" s="7">
        <f t="shared" si="11"/>
        <v>0</v>
      </c>
    </row>
    <row r="173" spans="1:6" ht="25.5" x14ac:dyDescent="0.25">
      <c r="A173" s="2" t="s">
        <v>416</v>
      </c>
      <c r="B173" s="27" t="s">
        <v>484</v>
      </c>
      <c r="C173" s="30" t="s">
        <v>99</v>
      </c>
      <c r="D173" s="30">
        <v>1</v>
      </c>
      <c r="E173" s="6"/>
      <c r="F173" s="7">
        <f t="shared" si="11"/>
        <v>0</v>
      </c>
    </row>
    <row r="174" spans="1:6" ht="38.25" x14ac:dyDescent="0.25">
      <c r="A174" s="2" t="s">
        <v>417</v>
      </c>
      <c r="B174" s="27" t="s">
        <v>485</v>
      </c>
      <c r="C174" s="30" t="s">
        <v>99</v>
      </c>
      <c r="D174" s="30">
        <v>2</v>
      </c>
      <c r="E174" s="6"/>
      <c r="F174" s="7">
        <f t="shared" si="11"/>
        <v>0</v>
      </c>
    </row>
    <row r="175" spans="1:6" ht="25.5" x14ac:dyDescent="0.25">
      <c r="A175" s="2" t="s">
        <v>418</v>
      </c>
      <c r="B175" s="27" t="s">
        <v>486</v>
      </c>
      <c r="C175" s="30" t="s">
        <v>99</v>
      </c>
      <c r="D175" s="30">
        <v>1</v>
      </c>
      <c r="E175" s="6"/>
      <c r="F175" s="7">
        <f t="shared" si="11"/>
        <v>0</v>
      </c>
    </row>
    <row r="176" spans="1:6" x14ac:dyDescent="0.25">
      <c r="A176" s="2" t="s">
        <v>419</v>
      </c>
      <c r="B176" s="27" t="s">
        <v>487</v>
      </c>
      <c r="C176" s="30" t="s">
        <v>179</v>
      </c>
      <c r="D176" s="30">
        <v>120</v>
      </c>
      <c r="E176" s="6"/>
      <c r="F176" s="7">
        <f t="shared" si="11"/>
        <v>0</v>
      </c>
    </row>
    <row r="177" spans="1:6" x14ac:dyDescent="0.25">
      <c r="A177" s="2" t="s">
        <v>420</v>
      </c>
      <c r="B177" s="27" t="s">
        <v>488</v>
      </c>
      <c r="C177" s="30" t="s">
        <v>179</v>
      </c>
      <c r="D177" s="30">
        <v>60</v>
      </c>
      <c r="E177" s="6"/>
      <c r="F177" s="7">
        <f t="shared" si="11"/>
        <v>0</v>
      </c>
    </row>
    <row r="178" spans="1:6" ht="25.5" x14ac:dyDescent="0.25">
      <c r="A178" s="2" t="s">
        <v>421</v>
      </c>
      <c r="B178" s="27" t="s">
        <v>489</v>
      </c>
      <c r="C178" s="30" t="s">
        <v>179</v>
      </c>
      <c r="D178" s="30">
        <v>40</v>
      </c>
      <c r="E178" s="6"/>
      <c r="F178" s="7">
        <f t="shared" si="11"/>
        <v>0</v>
      </c>
    </row>
    <row r="179" spans="1:6" ht="25.5" x14ac:dyDescent="0.25">
      <c r="A179" s="2" t="s">
        <v>422</v>
      </c>
      <c r="B179" s="27" t="s">
        <v>489</v>
      </c>
      <c r="C179" s="30" t="s">
        <v>179</v>
      </c>
      <c r="D179" s="30">
        <v>2</v>
      </c>
      <c r="E179" s="6"/>
      <c r="F179" s="7">
        <f t="shared" si="11"/>
        <v>0</v>
      </c>
    </row>
    <row r="180" spans="1:6" ht="25.5" x14ac:dyDescent="0.25">
      <c r="A180" s="2" t="s">
        <v>423</v>
      </c>
      <c r="B180" s="27" t="s">
        <v>490</v>
      </c>
      <c r="C180" s="30" t="s">
        <v>179</v>
      </c>
      <c r="D180" s="30">
        <v>30</v>
      </c>
      <c r="E180" s="6"/>
      <c r="F180" s="7">
        <f t="shared" si="11"/>
        <v>0</v>
      </c>
    </row>
    <row r="181" spans="1:6" ht="25.5" x14ac:dyDescent="0.25">
      <c r="A181" s="2" t="s">
        <v>424</v>
      </c>
      <c r="B181" s="27" t="s">
        <v>491</v>
      </c>
      <c r="C181" s="30" t="s">
        <v>179</v>
      </c>
      <c r="D181" s="30">
        <v>30</v>
      </c>
      <c r="E181" s="6"/>
      <c r="F181" s="7">
        <f t="shared" si="11"/>
        <v>0</v>
      </c>
    </row>
    <row r="182" spans="1:6" ht="25.5" x14ac:dyDescent="0.25">
      <c r="A182" s="2" t="s">
        <v>425</v>
      </c>
      <c r="B182" s="27" t="s">
        <v>540</v>
      </c>
      <c r="C182" s="30" t="s">
        <v>179</v>
      </c>
      <c r="D182" s="30">
        <v>50</v>
      </c>
      <c r="E182" s="6"/>
      <c r="F182" s="7">
        <f t="shared" ref="F182:F201" si="12">D182*E182</f>
        <v>0</v>
      </c>
    </row>
    <row r="183" spans="1:6" x14ac:dyDescent="0.25">
      <c r="A183" s="2" t="s">
        <v>426</v>
      </c>
      <c r="B183" s="27" t="s">
        <v>492</v>
      </c>
      <c r="C183" s="28" t="s">
        <v>99</v>
      </c>
      <c r="D183" s="28">
        <v>1</v>
      </c>
      <c r="E183" s="6"/>
      <c r="F183" s="7">
        <f t="shared" si="12"/>
        <v>0</v>
      </c>
    </row>
    <row r="184" spans="1:6" ht="27" x14ac:dyDescent="0.25">
      <c r="A184" s="2" t="s">
        <v>427</v>
      </c>
      <c r="B184" s="27" t="s">
        <v>493</v>
      </c>
      <c r="C184" s="28" t="s">
        <v>179</v>
      </c>
      <c r="D184" s="28">
        <v>25</v>
      </c>
      <c r="E184" s="6"/>
      <c r="F184" s="7">
        <f t="shared" si="12"/>
        <v>0</v>
      </c>
    </row>
    <row r="185" spans="1:6" ht="25.5" x14ac:dyDescent="0.25">
      <c r="A185" s="2" t="s">
        <v>428</v>
      </c>
      <c r="B185" s="27" t="s">
        <v>494</v>
      </c>
      <c r="C185" s="28" t="s">
        <v>99</v>
      </c>
      <c r="D185" s="28">
        <v>4</v>
      </c>
      <c r="E185" s="6"/>
      <c r="F185" s="7">
        <f t="shared" si="12"/>
        <v>0</v>
      </c>
    </row>
    <row r="186" spans="1:6" ht="25.5" x14ac:dyDescent="0.25">
      <c r="A186" s="2" t="s">
        <v>429</v>
      </c>
      <c r="B186" s="27" t="s">
        <v>495</v>
      </c>
      <c r="C186" s="28" t="s">
        <v>99</v>
      </c>
      <c r="D186" s="30">
        <v>4</v>
      </c>
      <c r="E186" s="6"/>
      <c r="F186" s="7">
        <f t="shared" si="12"/>
        <v>0</v>
      </c>
    </row>
    <row r="187" spans="1:6" ht="25.5" x14ac:dyDescent="0.25">
      <c r="A187" s="2" t="s">
        <v>430</v>
      </c>
      <c r="B187" s="27" t="s">
        <v>496</v>
      </c>
      <c r="C187" s="28" t="s">
        <v>99</v>
      </c>
      <c r="D187" s="30">
        <v>4</v>
      </c>
      <c r="E187" s="6"/>
      <c r="F187" s="7">
        <f t="shared" si="12"/>
        <v>0</v>
      </c>
    </row>
    <row r="188" spans="1:6" x14ac:dyDescent="0.25">
      <c r="A188" s="2" t="s">
        <v>431</v>
      </c>
      <c r="B188" s="27" t="s">
        <v>497</v>
      </c>
      <c r="C188" s="28" t="s">
        <v>179</v>
      </c>
      <c r="D188" s="28">
        <v>32</v>
      </c>
      <c r="E188" s="6"/>
      <c r="F188" s="7">
        <f t="shared" si="12"/>
        <v>0</v>
      </c>
    </row>
    <row r="189" spans="1:6" x14ac:dyDescent="0.25">
      <c r="A189" s="2" t="s">
        <v>432</v>
      </c>
      <c r="B189" s="27" t="s">
        <v>498</v>
      </c>
      <c r="C189" s="28" t="s">
        <v>99</v>
      </c>
      <c r="D189" s="30">
        <v>2</v>
      </c>
      <c r="E189" s="6"/>
      <c r="F189" s="7">
        <f t="shared" si="12"/>
        <v>0</v>
      </c>
    </row>
    <row r="190" spans="1:6" ht="25.5" x14ac:dyDescent="0.25">
      <c r="A190" s="2" t="s">
        <v>433</v>
      </c>
      <c r="B190" s="27" t="s">
        <v>499</v>
      </c>
      <c r="C190" s="28" t="s">
        <v>179</v>
      </c>
      <c r="D190" s="28">
        <v>16</v>
      </c>
      <c r="E190" s="6"/>
      <c r="F190" s="7">
        <f t="shared" si="12"/>
        <v>0</v>
      </c>
    </row>
    <row r="191" spans="1:6" ht="25.5" x14ac:dyDescent="0.25">
      <c r="A191" s="2" t="s">
        <v>434</v>
      </c>
      <c r="B191" s="27" t="s">
        <v>500</v>
      </c>
      <c r="C191" s="28" t="s">
        <v>99</v>
      </c>
      <c r="D191" s="30">
        <v>4</v>
      </c>
      <c r="E191" s="6"/>
      <c r="F191" s="7">
        <f t="shared" si="12"/>
        <v>0</v>
      </c>
    </row>
    <row r="192" spans="1:6" ht="25.5" x14ac:dyDescent="0.25">
      <c r="A192" s="2" t="s">
        <v>435</v>
      </c>
      <c r="B192" s="27" t="s">
        <v>501</v>
      </c>
      <c r="C192" s="28" t="s">
        <v>179</v>
      </c>
      <c r="D192" s="28">
        <v>80</v>
      </c>
      <c r="E192" s="6"/>
      <c r="F192" s="7">
        <f t="shared" si="12"/>
        <v>0</v>
      </c>
    </row>
    <row r="193" spans="1:6" ht="25.5" x14ac:dyDescent="0.25">
      <c r="A193" s="2" t="s">
        <v>436</v>
      </c>
      <c r="B193" s="27" t="s">
        <v>502</v>
      </c>
      <c r="C193" s="28" t="s">
        <v>179</v>
      </c>
      <c r="D193" s="28">
        <v>16</v>
      </c>
      <c r="E193" s="6"/>
      <c r="F193" s="7">
        <f t="shared" si="12"/>
        <v>0</v>
      </c>
    </row>
    <row r="194" spans="1:6" x14ac:dyDescent="0.25">
      <c r="A194" s="2" t="s">
        <v>437</v>
      </c>
      <c r="B194" s="27" t="s">
        <v>503</v>
      </c>
      <c r="C194" s="28" t="s">
        <v>99</v>
      </c>
      <c r="D194" s="30">
        <v>1</v>
      </c>
      <c r="E194" s="6"/>
      <c r="F194" s="7">
        <f t="shared" si="12"/>
        <v>0</v>
      </c>
    </row>
    <row r="195" spans="1:6" ht="25.5" x14ac:dyDescent="0.25">
      <c r="A195" s="2" t="s">
        <v>438</v>
      </c>
      <c r="B195" s="27" t="s">
        <v>504</v>
      </c>
      <c r="C195" s="28" t="s">
        <v>99</v>
      </c>
      <c r="D195" s="30">
        <v>2</v>
      </c>
      <c r="E195" s="6"/>
      <c r="F195" s="7">
        <f t="shared" si="12"/>
        <v>0</v>
      </c>
    </row>
    <row r="196" spans="1:6" ht="38.25" x14ac:dyDescent="0.25">
      <c r="A196" s="2" t="s">
        <v>439</v>
      </c>
      <c r="B196" s="27" t="s">
        <v>505</v>
      </c>
      <c r="C196" s="28" t="s">
        <v>99</v>
      </c>
      <c r="D196" s="30">
        <v>20</v>
      </c>
      <c r="E196" s="6"/>
      <c r="F196" s="7">
        <f t="shared" si="12"/>
        <v>0</v>
      </c>
    </row>
    <row r="197" spans="1:6" ht="25.5" x14ac:dyDescent="0.25">
      <c r="A197" s="2" t="s">
        <v>440</v>
      </c>
      <c r="B197" s="27" t="s">
        <v>506</v>
      </c>
      <c r="C197" s="28" t="s">
        <v>99</v>
      </c>
      <c r="D197" s="30">
        <v>10</v>
      </c>
      <c r="E197" s="6"/>
      <c r="F197" s="7">
        <f t="shared" si="12"/>
        <v>0</v>
      </c>
    </row>
    <row r="198" spans="1:6" ht="25.5" x14ac:dyDescent="0.25">
      <c r="A198" s="2" t="s">
        <v>441</v>
      </c>
      <c r="B198" s="27" t="s">
        <v>507</v>
      </c>
      <c r="C198" s="28" t="s">
        <v>99</v>
      </c>
      <c r="D198" s="30">
        <v>1</v>
      </c>
      <c r="E198" s="6"/>
      <c r="F198" s="7">
        <f t="shared" si="12"/>
        <v>0</v>
      </c>
    </row>
    <row r="199" spans="1:6" ht="25.5" x14ac:dyDescent="0.25">
      <c r="A199" s="2" t="s">
        <v>442</v>
      </c>
      <c r="B199" s="27" t="s">
        <v>508</v>
      </c>
      <c r="C199" s="28" t="s">
        <v>99</v>
      </c>
      <c r="D199" s="30">
        <v>1</v>
      </c>
      <c r="E199" s="6"/>
      <c r="F199" s="7">
        <f t="shared" si="12"/>
        <v>0</v>
      </c>
    </row>
    <row r="200" spans="1:6" ht="25.5" x14ac:dyDescent="0.25">
      <c r="A200" s="2" t="s">
        <v>443</v>
      </c>
      <c r="B200" s="27" t="s">
        <v>509</v>
      </c>
      <c r="C200" s="28" t="s">
        <v>99</v>
      </c>
      <c r="D200" s="30">
        <v>50</v>
      </c>
      <c r="E200" s="6"/>
      <c r="F200" s="7">
        <f t="shared" si="12"/>
        <v>0</v>
      </c>
    </row>
    <row r="201" spans="1:6" ht="38.25" x14ac:dyDescent="0.25">
      <c r="A201" s="2" t="s">
        <v>444</v>
      </c>
      <c r="B201" s="27" t="s">
        <v>510</v>
      </c>
      <c r="C201" s="28" t="s">
        <v>99</v>
      </c>
      <c r="D201" s="30">
        <v>1</v>
      </c>
      <c r="E201" s="6"/>
      <c r="F201" s="7">
        <f t="shared" si="12"/>
        <v>0</v>
      </c>
    </row>
    <row r="202" spans="1:6" x14ac:dyDescent="0.25">
      <c r="A202" s="2"/>
      <c r="B202" s="4"/>
      <c r="C202" s="3"/>
      <c r="D202" s="5"/>
      <c r="E202" s="6"/>
      <c r="F202" s="7"/>
    </row>
    <row r="203" spans="1:6" x14ac:dyDescent="0.25">
      <c r="A203" s="2"/>
      <c r="B203" s="8" t="s">
        <v>12</v>
      </c>
      <c r="C203" s="3"/>
      <c r="D203" s="5"/>
      <c r="E203" s="6"/>
      <c r="F203" s="9">
        <f>SUM(F118:F201)</f>
        <v>0</v>
      </c>
    </row>
    <row r="204" spans="1:6" s="42" customFormat="1" ht="15" customHeight="1" x14ac:dyDescent="0.25">
      <c r="A204" s="13" t="s">
        <v>69</v>
      </c>
      <c r="B204" s="20" t="s">
        <v>137</v>
      </c>
      <c r="C204" s="20"/>
      <c r="D204" s="20"/>
      <c r="E204" s="20"/>
      <c r="F204" s="20"/>
    </row>
    <row r="205" spans="1:6" x14ac:dyDescent="0.25">
      <c r="A205" s="2" t="s">
        <v>70</v>
      </c>
      <c r="B205" s="22" t="s">
        <v>133</v>
      </c>
      <c r="C205" s="3"/>
      <c r="D205" s="5"/>
      <c r="E205" s="6"/>
      <c r="F205" s="7"/>
    </row>
    <row r="206" spans="1:6" ht="14.25" x14ac:dyDescent="0.25">
      <c r="A206" s="2"/>
      <c r="B206" s="4" t="s">
        <v>139</v>
      </c>
      <c r="C206" s="3" t="s">
        <v>7</v>
      </c>
      <c r="D206" s="5">
        <v>2</v>
      </c>
      <c r="E206" s="6"/>
      <c r="F206" s="7">
        <f t="shared" ref="F206:F221" si="13">D206*E206</f>
        <v>0</v>
      </c>
    </row>
    <row r="207" spans="1:6" ht="14.25" x14ac:dyDescent="0.25">
      <c r="A207" s="2"/>
      <c r="B207" s="4" t="s">
        <v>140</v>
      </c>
      <c r="C207" s="3" t="s">
        <v>7</v>
      </c>
      <c r="D207" s="5">
        <v>3</v>
      </c>
      <c r="E207" s="6"/>
      <c r="F207" s="7">
        <f t="shared" si="13"/>
        <v>0</v>
      </c>
    </row>
    <row r="208" spans="1:6" ht="25.5" x14ac:dyDescent="0.25">
      <c r="A208" s="2"/>
      <c r="B208" s="4" t="s">
        <v>141</v>
      </c>
      <c r="C208" s="3" t="s">
        <v>7</v>
      </c>
      <c r="D208" s="5">
        <v>16</v>
      </c>
      <c r="E208" s="6"/>
      <c r="F208" s="7">
        <f t="shared" si="13"/>
        <v>0</v>
      </c>
    </row>
    <row r="209" spans="1:6" ht="25.5" x14ac:dyDescent="0.25">
      <c r="A209" s="2"/>
      <c r="B209" s="4" t="s">
        <v>142</v>
      </c>
      <c r="C209" s="3" t="s">
        <v>7</v>
      </c>
      <c r="D209" s="5">
        <v>35</v>
      </c>
      <c r="E209" s="6"/>
      <c r="F209" s="7">
        <f t="shared" si="13"/>
        <v>0</v>
      </c>
    </row>
    <row r="210" spans="1:6" x14ac:dyDescent="0.25">
      <c r="A210" s="2" t="s">
        <v>518</v>
      </c>
      <c r="B210" s="22" t="s">
        <v>134</v>
      </c>
      <c r="C210" s="3"/>
      <c r="D210" s="5"/>
      <c r="E210" s="6"/>
      <c r="F210" s="7"/>
    </row>
    <row r="211" spans="1:6" s="43" customFormat="1" ht="25.5" x14ac:dyDescent="0.25">
      <c r="A211" s="2"/>
      <c r="B211" s="4" t="s">
        <v>143</v>
      </c>
      <c r="C211" s="3" t="s">
        <v>7</v>
      </c>
      <c r="D211" s="5">
        <v>730</v>
      </c>
      <c r="E211" s="3"/>
      <c r="F211" s="7">
        <f t="shared" si="13"/>
        <v>0</v>
      </c>
    </row>
    <row r="212" spans="1:6" s="43" customFormat="1" ht="25.5" x14ac:dyDescent="0.25">
      <c r="A212" s="2" t="s">
        <v>519</v>
      </c>
      <c r="B212" s="22" t="s">
        <v>135</v>
      </c>
      <c r="C212" s="3"/>
      <c r="D212" s="5"/>
      <c r="E212" s="3"/>
      <c r="F212" s="7"/>
    </row>
    <row r="213" spans="1:6" s="43" customFormat="1" ht="14.25" x14ac:dyDescent="0.25">
      <c r="A213" s="2"/>
      <c r="B213" s="4" t="s">
        <v>522</v>
      </c>
      <c r="C213" s="3" t="s">
        <v>7</v>
      </c>
      <c r="D213" s="5">
        <v>15</v>
      </c>
      <c r="E213" s="3"/>
      <c r="F213" s="7">
        <f t="shared" si="13"/>
        <v>0</v>
      </c>
    </row>
    <row r="214" spans="1:6" s="43" customFormat="1" ht="25.5" x14ac:dyDescent="0.25">
      <c r="A214" s="2"/>
      <c r="B214" s="4" t="s">
        <v>144</v>
      </c>
      <c r="C214" s="3" t="s">
        <v>7</v>
      </c>
      <c r="D214" s="5">
        <v>33</v>
      </c>
      <c r="E214" s="3"/>
      <c r="F214" s="7">
        <f t="shared" si="13"/>
        <v>0</v>
      </c>
    </row>
    <row r="215" spans="1:6" s="43" customFormat="1" ht="25.5" x14ac:dyDescent="0.25">
      <c r="A215" s="2"/>
      <c r="B215" s="4" t="s">
        <v>145</v>
      </c>
      <c r="C215" s="3" t="s">
        <v>7</v>
      </c>
      <c r="D215" s="5">
        <v>100</v>
      </c>
      <c r="E215" s="3"/>
      <c r="F215" s="7">
        <f t="shared" si="13"/>
        <v>0</v>
      </c>
    </row>
    <row r="216" spans="1:6" s="43" customFormat="1" ht="25.5" x14ac:dyDescent="0.25">
      <c r="A216" s="2" t="s">
        <v>520</v>
      </c>
      <c r="B216" s="22" t="s">
        <v>136</v>
      </c>
      <c r="C216" s="3"/>
      <c r="D216" s="5"/>
      <c r="E216" s="3"/>
      <c r="F216" s="7"/>
    </row>
    <row r="217" spans="1:6" s="43" customFormat="1" ht="14.25" x14ac:dyDescent="0.25">
      <c r="A217" s="2"/>
      <c r="B217" s="4" t="s">
        <v>146</v>
      </c>
      <c r="C217" s="3" t="s">
        <v>7</v>
      </c>
      <c r="D217" s="5">
        <v>4</v>
      </c>
      <c r="E217" s="3"/>
      <c r="F217" s="7">
        <f t="shared" si="13"/>
        <v>0</v>
      </c>
    </row>
    <row r="218" spans="1:6" s="43" customFormat="1" ht="25.5" x14ac:dyDescent="0.25">
      <c r="A218" s="2"/>
      <c r="B218" s="4" t="s">
        <v>147</v>
      </c>
      <c r="C218" s="3" t="s">
        <v>7</v>
      </c>
      <c r="D218" s="5">
        <v>25</v>
      </c>
      <c r="E218" s="3"/>
      <c r="F218" s="7">
        <f t="shared" si="13"/>
        <v>0</v>
      </c>
    </row>
    <row r="219" spans="1:6" s="43" customFormat="1" ht="25.5" x14ac:dyDescent="0.25">
      <c r="A219" s="2"/>
      <c r="B219" s="4" t="s">
        <v>148</v>
      </c>
      <c r="C219" s="3" t="s">
        <v>7</v>
      </c>
      <c r="D219" s="5">
        <v>58</v>
      </c>
      <c r="E219" s="3"/>
      <c r="F219" s="7">
        <f t="shared" si="13"/>
        <v>0</v>
      </c>
    </row>
    <row r="220" spans="1:6" s="43" customFormat="1" ht="25.5" x14ac:dyDescent="0.25">
      <c r="A220" s="2" t="s">
        <v>521</v>
      </c>
      <c r="B220" s="4" t="s">
        <v>138</v>
      </c>
      <c r="C220" s="3" t="s">
        <v>6</v>
      </c>
      <c r="D220" s="5">
        <v>45</v>
      </c>
      <c r="E220" s="3"/>
      <c r="F220" s="7">
        <f t="shared" si="13"/>
        <v>0</v>
      </c>
    </row>
    <row r="221" spans="1:6" s="43" customFormat="1" x14ac:dyDescent="0.25">
      <c r="A221" s="2" t="s">
        <v>523</v>
      </c>
      <c r="B221" s="4" t="s">
        <v>525</v>
      </c>
      <c r="C221" s="3" t="s">
        <v>524</v>
      </c>
      <c r="D221" s="5">
        <v>170</v>
      </c>
      <c r="E221" s="3"/>
      <c r="F221" s="7">
        <f t="shared" si="13"/>
        <v>0</v>
      </c>
    </row>
    <row r="222" spans="1:6" x14ac:dyDescent="0.25">
      <c r="A222" s="2"/>
      <c r="B222" s="8" t="s">
        <v>528</v>
      </c>
      <c r="C222" s="3"/>
      <c r="D222" s="5"/>
      <c r="E222" s="6" t="s">
        <v>256</v>
      </c>
      <c r="F222" s="9">
        <f>SUM(F205:F221)</f>
        <v>0</v>
      </c>
    </row>
    <row r="223" spans="1:6" x14ac:dyDescent="0.25">
      <c r="A223" s="2"/>
      <c r="B223" s="4"/>
      <c r="C223" s="3"/>
      <c r="D223" s="5"/>
      <c r="E223" s="6"/>
      <c r="F223" s="7"/>
    </row>
    <row r="224" spans="1:6" ht="20.100000000000001" customHeight="1" x14ac:dyDescent="0.25">
      <c r="A224" s="74" t="s">
        <v>550</v>
      </c>
      <c r="B224" s="74"/>
      <c r="C224" s="74"/>
      <c r="D224" s="74"/>
      <c r="E224" s="74"/>
      <c r="F224" s="9">
        <f>F14+F51+F60+F110+F115+F203+F222</f>
        <v>0</v>
      </c>
    </row>
    <row r="225" spans="1:6" ht="20.100000000000001" customHeight="1" x14ac:dyDescent="0.25">
      <c r="A225" s="71"/>
      <c r="B225" s="71"/>
      <c r="C225" s="71"/>
      <c r="D225" s="71"/>
      <c r="E225" s="71"/>
      <c r="F225" s="29" t="s">
        <v>10</v>
      </c>
    </row>
  </sheetData>
  <mergeCells count="6">
    <mergeCell ref="A225:E225"/>
    <mergeCell ref="A1:D1"/>
    <mergeCell ref="A2:F2"/>
    <mergeCell ref="A4:D4"/>
    <mergeCell ref="A3:F3"/>
    <mergeCell ref="A224:E224"/>
  </mergeCells>
  <pageMargins left="0.70866141732283472" right="0.19685039370078741" top="0.82677165354330717" bottom="0.74803149606299213" header="0.31496062992125984" footer="0.31496062992125984"/>
  <pageSetup paperSize="9" scale="90" orientation="portrait" r:id="rId1"/>
  <headerFooter>
    <oddHeader xml:space="preserve">&amp;R
</oddHeader>
    <oddFooter>&amp;C&amp;"Arial,Regular"&amp;8СВЕКО ЕНЕРГОПРОЕКТ АД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view="pageBreakPreview" topLeftCell="A52" zoomScaleNormal="70" zoomScaleSheetLayoutView="100" workbookViewId="0">
      <selection activeCell="C64" sqref="C64:H64"/>
    </sheetView>
  </sheetViews>
  <sheetFormatPr defaultColWidth="9.140625" defaultRowHeight="12.75" x14ac:dyDescent="0.25"/>
  <cols>
    <col min="1" max="1" width="9.28515625" style="1" customWidth="1"/>
    <col min="2" max="2" width="14.42578125" style="39" customWidth="1"/>
    <col min="3" max="3" width="22.85546875" style="39" customWidth="1"/>
    <col min="4" max="4" width="8.7109375" style="65" customWidth="1"/>
    <col min="5" max="5" width="8.7109375" style="66" customWidth="1"/>
    <col min="6" max="6" width="10.140625" style="65" bestFit="1" customWidth="1"/>
    <col min="7" max="10" width="9.140625" style="39"/>
    <col min="11" max="11" width="10.28515625" style="39" customWidth="1"/>
    <col min="12" max="16384" width="9.140625" style="39"/>
  </cols>
  <sheetData>
    <row r="1" spans="1:11" x14ac:dyDescent="0.25">
      <c r="A1" s="73"/>
      <c r="B1" s="73"/>
      <c r="C1" s="73"/>
      <c r="D1" s="73"/>
      <c r="E1" s="37"/>
      <c r="F1" s="38"/>
      <c r="G1" s="70"/>
      <c r="H1" s="70"/>
      <c r="I1" s="70"/>
      <c r="J1" s="70"/>
      <c r="K1" s="70"/>
    </row>
    <row r="2" spans="1:11" x14ac:dyDescent="0.25">
      <c r="A2" s="73" t="s">
        <v>14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73" t="s">
        <v>15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x14ac:dyDescent="0.25">
      <c r="A4" s="73" t="s">
        <v>548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6" spans="1:11" ht="25.5" x14ac:dyDescent="0.2">
      <c r="A6" s="69" t="s">
        <v>263</v>
      </c>
      <c r="B6" s="44" t="s">
        <v>264</v>
      </c>
      <c r="C6" s="44" t="s">
        <v>265</v>
      </c>
      <c r="D6" s="78" t="s">
        <v>266</v>
      </c>
      <c r="E6" s="78"/>
      <c r="F6" s="78"/>
      <c r="G6" s="78"/>
      <c r="H6" s="78"/>
      <c r="I6" s="78"/>
      <c r="J6" s="45" t="s">
        <v>267</v>
      </c>
      <c r="K6" s="45" t="s">
        <v>268</v>
      </c>
    </row>
    <row r="7" spans="1:11" ht="25.5" x14ac:dyDescent="0.25">
      <c r="A7" s="79" t="s">
        <v>269</v>
      </c>
      <c r="B7" s="79"/>
      <c r="C7" s="79"/>
      <c r="D7" s="46" t="s">
        <v>270</v>
      </c>
      <c r="E7" s="46" t="s">
        <v>271</v>
      </c>
      <c r="F7" s="47" t="s">
        <v>541</v>
      </c>
      <c r="G7" s="47" t="s">
        <v>272</v>
      </c>
      <c r="H7" s="47" t="s">
        <v>273</v>
      </c>
      <c r="I7" s="47" t="s">
        <v>274</v>
      </c>
      <c r="J7" s="48" t="s">
        <v>275</v>
      </c>
      <c r="K7" s="48" t="s">
        <v>275</v>
      </c>
    </row>
    <row r="8" spans="1:11" x14ac:dyDescent="0.2">
      <c r="A8" s="46" t="s">
        <v>276</v>
      </c>
      <c r="B8" s="46" t="s">
        <v>275</v>
      </c>
      <c r="C8" s="49" t="s">
        <v>277</v>
      </c>
      <c r="D8" s="50" t="s">
        <v>542</v>
      </c>
      <c r="E8" s="46">
        <v>9.1</v>
      </c>
      <c r="F8" s="51">
        <v>9000</v>
      </c>
      <c r="G8" s="47">
        <v>4.42</v>
      </c>
      <c r="H8" s="52">
        <f>(G8/1000)*F8</f>
        <v>39.78</v>
      </c>
      <c r="I8" s="46" t="s">
        <v>278</v>
      </c>
      <c r="J8" s="53"/>
      <c r="K8" s="53">
        <f>(F8/1000)*J8</f>
        <v>0</v>
      </c>
    </row>
    <row r="9" spans="1:11" x14ac:dyDescent="0.2">
      <c r="A9" s="46" t="s">
        <v>279</v>
      </c>
      <c r="B9" s="46" t="s">
        <v>275</v>
      </c>
      <c r="C9" s="49" t="s">
        <v>277</v>
      </c>
      <c r="D9" s="50" t="s">
        <v>542</v>
      </c>
      <c r="E9" s="46">
        <v>14.6</v>
      </c>
      <c r="F9" s="51">
        <v>6800</v>
      </c>
      <c r="G9" s="47">
        <v>6.74</v>
      </c>
      <c r="H9" s="52">
        <f>(G9/1000)*F9</f>
        <v>45.832000000000001</v>
      </c>
      <c r="I9" s="46" t="s">
        <v>278</v>
      </c>
      <c r="J9" s="53"/>
      <c r="K9" s="53">
        <f t="shared" ref="K9:K12" si="0">(F9/1000)*J9</f>
        <v>0</v>
      </c>
    </row>
    <row r="10" spans="1:11" x14ac:dyDescent="0.2">
      <c r="A10" s="46" t="s">
        <v>280</v>
      </c>
      <c r="B10" s="46" t="s">
        <v>275</v>
      </c>
      <c r="C10" s="49" t="s">
        <v>277</v>
      </c>
      <c r="D10" s="50" t="s">
        <v>543</v>
      </c>
      <c r="E10" s="46">
        <v>10</v>
      </c>
      <c r="F10" s="51">
        <v>7500</v>
      </c>
      <c r="G10" s="47">
        <v>3.18</v>
      </c>
      <c r="H10" s="52">
        <f>(G10/1000)*F10</f>
        <v>23.85</v>
      </c>
      <c r="I10" s="46" t="s">
        <v>278</v>
      </c>
      <c r="J10" s="53"/>
      <c r="K10" s="53">
        <f t="shared" si="0"/>
        <v>0</v>
      </c>
    </row>
    <row r="11" spans="1:11" x14ac:dyDescent="0.2">
      <c r="A11" s="46" t="s">
        <v>281</v>
      </c>
      <c r="B11" s="46" t="s">
        <v>275</v>
      </c>
      <c r="C11" s="49" t="s">
        <v>277</v>
      </c>
      <c r="D11" s="50" t="s">
        <v>544</v>
      </c>
      <c r="E11" s="46">
        <v>14.2</v>
      </c>
      <c r="F11" s="51">
        <v>3000</v>
      </c>
      <c r="G11" s="47">
        <v>10.7</v>
      </c>
      <c r="H11" s="52">
        <f>(G11/1000)*F11</f>
        <v>32.1</v>
      </c>
      <c r="I11" s="46" t="s">
        <v>278</v>
      </c>
      <c r="J11" s="53"/>
      <c r="K11" s="53">
        <f t="shared" si="0"/>
        <v>0</v>
      </c>
    </row>
    <row r="12" spans="1:11" x14ac:dyDescent="0.2">
      <c r="A12" s="46" t="s">
        <v>282</v>
      </c>
      <c r="B12" s="46" t="s">
        <v>275</v>
      </c>
      <c r="C12" s="49" t="s">
        <v>277</v>
      </c>
      <c r="D12" s="50" t="s">
        <v>545</v>
      </c>
      <c r="E12" s="46">
        <v>11.4</v>
      </c>
      <c r="F12" s="51">
        <v>2000</v>
      </c>
      <c r="G12" s="47">
        <v>6.86</v>
      </c>
      <c r="H12" s="52">
        <f>(G12/1000)*F12</f>
        <v>13.72</v>
      </c>
      <c r="I12" s="46" t="s">
        <v>278</v>
      </c>
      <c r="J12" s="53"/>
      <c r="K12" s="53">
        <f t="shared" si="0"/>
        <v>0</v>
      </c>
    </row>
    <row r="13" spans="1:11" x14ac:dyDescent="0.2">
      <c r="A13" s="68" t="s">
        <v>263</v>
      </c>
      <c r="B13" s="54" t="s">
        <v>264</v>
      </c>
      <c r="C13" s="80" t="s">
        <v>265</v>
      </c>
      <c r="D13" s="80"/>
      <c r="E13" s="80" t="s">
        <v>266</v>
      </c>
      <c r="F13" s="80"/>
      <c r="G13" s="80"/>
      <c r="H13" s="80"/>
      <c r="I13" s="80"/>
      <c r="J13" s="53" t="s">
        <v>283</v>
      </c>
      <c r="K13" s="55">
        <f>SUM(K8:K12)</f>
        <v>0</v>
      </c>
    </row>
    <row r="14" spans="1:11" x14ac:dyDescent="0.25">
      <c r="A14" s="81" t="s">
        <v>284</v>
      </c>
      <c r="B14" s="82"/>
      <c r="C14" s="82"/>
      <c r="D14" s="82"/>
      <c r="E14" s="82"/>
      <c r="F14" s="83"/>
      <c r="G14" s="56" t="s">
        <v>285</v>
      </c>
      <c r="H14" s="56" t="s">
        <v>286</v>
      </c>
      <c r="I14" s="67" t="s">
        <v>274</v>
      </c>
      <c r="J14" s="53" t="s">
        <v>275</v>
      </c>
      <c r="K14" s="53" t="s">
        <v>275</v>
      </c>
    </row>
    <row r="15" spans="1:11" x14ac:dyDescent="0.2">
      <c r="A15" s="56" t="s">
        <v>287</v>
      </c>
      <c r="B15" s="56">
        <v>6</v>
      </c>
      <c r="C15" s="75" t="s">
        <v>288</v>
      </c>
      <c r="D15" s="76"/>
      <c r="E15" s="76"/>
      <c r="F15" s="77"/>
      <c r="G15" s="56">
        <v>160</v>
      </c>
      <c r="H15" s="56">
        <v>17</v>
      </c>
      <c r="I15" s="56" t="s">
        <v>278</v>
      </c>
      <c r="J15" s="53"/>
      <c r="K15" s="53">
        <f>B15*J15</f>
        <v>0</v>
      </c>
    </row>
    <row r="16" spans="1:11" x14ac:dyDescent="0.2">
      <c r="A16" s="56" t="s">
        <v>289</v>
      </c>
      <c r="B16" s="56">
        <v>6</v>
      </c>
      <c r="C16" s="75" t="s">
        <v>290</v>
      </c>
      <c r="D16" s="76"/>
      <c r="E16" s="76"/>
      <c r="F16" s="77"/>
      <c r="G16" s="57" t="s">
        <v>291</v>
      </c>
      <c r="H16" s="57" t="s">
        <v>292</v>
      </c>
      <c r="I16" s="56" t="s">
        <v>293</v>
      </c>
      <c r="J16" s="53"/>
      <c r="K16" s="53">
        <f t="shared" ref="K16:K25" si="1">B16*J16</f>
        <v>0</v>
      </c>
    </row>
    <row r="17" spans="1:11" x14ac:dyDescent="0.2">
      <c r="A17" s="56" t="s">
        <v>294</v>
      </c>
      <c r="B17" s="56">
        <v>4</v>
      </c>
      <c r="C17" s="75" t="s">
        <v>288</v>
      </c>
      <c r="D17" s="76"/>
      <c r="E17" s="76"/>
      <c r="F17" s="77"/>
      <c r="G17" s="56">
        <v>160</v>
      </c>
      <c r="H17" s="56">
        <v>11</v>
      </c>
      <c r="I17" s="56" t="s">
        <v>278</v>
      </c>
      <c r="J17" s="53"/>
      <c r="K17" s="53">
        <f t="shared" si="1"/>
        <v>0</v>
      </c>
    </row>
    <row r="18" spans="1:11" x14ac:dyDescent="0.2">
      <c r="A18" s="56" t="s">
        <v>295</v>
      </c>
      <c r="B18" s="56">
        <v>4</v>
      </c>
      <c r="C18" s="75" t="s">
        <v>290</v>
      </c>
      <c r="D18" s="76"/>
      <c r="E18" s="76"/>
      <c r="F18" s="77"/>
      <c r="G18" s="57" t="s">
        <v>291</v>
      </c>
      <c r="H18" s="57" t="s">
        <v>296</v>
      </c>
      <c r="I18" s="56" t="s">
        <v>293</v>
      </c>
      <c r="J18" s="53"/>
      <c r="K18" s="53">
        <f t="shared" si="1"/>
        <v>0</v>
      </c>
    </row>
    <row r="19" spans="1:11" x14ac:dyDescent="0.2">
      <c r="A19" s="56" t="s">
        <v>297</v>
      </c>
      <c r="B19" s="56">
        <v>6</v>
      </c>
      <c r="C19" s="75" t="s">
        <v>288</v>
      </c>
      <c r="D19" s="76"/>
      <c r="E19" s="76"/>
      <c r="F19" s="77"/>
      <c r="G19" s="56">
        <v>250</v>
      </c>
      <c r="H19" s="56">
        <v>17</v>
      </c>
      <c r="I19" s="56" t="s">
        <v>278</v>
      </c>
      <c r="J19" s="53"/>
      <c r="K19" s="53">
        <f t="shared" si="1"/>
        <v>0</v>
      </c>
    </row>
    <row r="20" spans="1:11" x14ac:dyDescent="0.2">
      <c r="A20" s="56" t="s">
        <v>298</v>
      </c>
      <c r="B20" s="56">
        <v>6</v>
      </c>
      <c r="C20" s="75" t="s">
        <v>290</v>
      </c>
      <c r="D20" s="76"/>
      <c r="E20" s="76"/>
      <c r="F20" s="77"/>
      <c r="G20" s="57" t="s">
        <v>299</v>
      </c>
      <c r="H20" s="57" t="s">
        <v>292</v>
      </c>
      <c r="I20" s="56" t="s">
        <v>293</v>
      </c>
      <c r="J20" s="53"/>
      <c r="K20" s="53">
        <f t="shared" si="1"/>
        <v>0</v>
      </c>
    </row>
    <row r="21" spans="1:11" x14ac:dyDescent="0.2">
      <c r="A21" s="56" t="s">
        <v>300</v>
      </c>
      <c r="B21" s="56">
        <v>2</v>
      </c>
      <c r="C21" s="75" t="s">
        <v>301</v>
      </c>
      <c r="D21" s="76"/>
      <c r="E21" s="76"/>
      <c r="F21" s="77"/>
      <c r="G21" s="57" t="s">
        <v>299</v>
      </c>
      <c r="H21" s="57" t="s">
        <v>292</v>
      </c>
      <c r="I21" s="56" t="s">
        <v>293</v>
      </c>
      <c r="J21" s="53"/>
      <c r="K21" s="53">
        <f t="shared" si="1"/>
        <v>0</v>
      </c>
    </row>
    <row r="22" spans="1:11" x14ac:dyDescent="0.2">
      <c r="A22" s="56" t="s">
        <v>302</v>
      </c>
      <c r="B22" s="56">
        <v>4</v>
      </c>
      <c r="C22" s="75" t="s">
        <v>288</v>
      </c>
      <c r="D22" s="76"/>
      <c r="E22" s="76"/>
      <c r="F22" s="77"/>
      <c r="G22" s="56">
        <v>75</v>
      </c>
      <c r="H22" s="56">
        <v>11</v>
      </c>
      <c r="I22" s="56" t="s">
        <v>278</v>
      </c>
      <c r="J22" s="53"/>
      <c r="K22" s="53">
        <f t="shared" si="1"/>
        <v>0</v>
      </c>
    </row>
    <row r="23" spans="1:11" x14ac:dyDescent="0.2">
      <c r="A23" s="56" t="s">
        <v>303</v>
      </c>
      <c r="B23" s="56">
        <v>4</v>
      </c>
      <c r="C23" s="75" t="s">
        <v>290</v>
      </c>
      <c r="D23" s="76"/>
      <c r="E23" s="76"/>
      <c r="F23" s="77"/>
      <c r="G23" s="57" t="s">
        <v>304</v>
      </c>
      <c r="H23" s="57" t="s">
        <v>305</v>
      </c>
      <c r="I23" s="56" t="s">
        <v>306</v>
      </c>
      <c r="J23" s="53"/>
      <c r="K23" s="53">
        <f t="shared" si="1"/>
        <v>0</v>
      </c>
    </row>
    <row r="24" spans="1:11" x14ac:dyDescent="0.2">
      <c r="A24" s="56" t="s">
        <v>307</v>
      </c>
      <c r="B24" s="56">
        <v>4</v>
      </c>
      <c r="C24" s="75" t="s">
        <v>288</v>
      </c>
      <c r="D24" s="76"/>
      <c r="E24" s="76"/>
      <c r="F24" s="77"/>
      <c r="G24" s="56">
        <v>110</v>
      </c>
      <c r="H24" s="56">
        <v>11</v>
      </c>
      <c r="I24" s="56" t="s">
        <v>278</v>
      </c>
      <c r="J24" s="53"/>
      <c r="K24" s="53">
        <f t="shared" si="1"/>
        <v>0</v>
      </c>
    </row>
    <row r="25" spans="1:11" x14ac:dyDescent="0.2">
      <c r="A25" s="56" t="s">
        <v>308</v>
      </c>
      <c r="B25" s="56">
        <v>4</v>
      </c>
      <c r="C25" s="75" t="s">
        <v>290</v>
      </c>
      <c r="D25" s="76"/>
      <c r="E25" s="76"/>
      <c r="F25" s="77"/>
      <c r="G25" s="57" t="s">
        <v>309</v>
      </c>
      <c r="H25" s="57" t="s">
        <v>305</v>
      </c>
      <c r="I25" s="56" t="s">
        <v>306</v>
      </c>
      <c r="J25" s="53"/>
      <c r="K25" s="53">
        <f t="shared" si="1"/>
        <v>0</v>
      </c>
    </row>
    <row r="26" spans="1:11" x14ac:dyDescent="0.2">
      <c r="A26" s="68" t="s">
        <v>263</v>
      </c>
      <c r="B26" s="54" t="s">
        <v>264</v>
      </c>
      <c r="C26" s="68" t="s">
        <v>265</v>
      </c>
      <c r="D26" s="80" t="s">
        <v>266</v>
      </c>
      <c r="E26" s="80"/>
      <c r="F26" s="80"/>
      <c r="G26" s="80"/>
      <c r="H26" s="80"/>
      <c r="I26" s="80"/>
      <c r="J26" s="53" t="s">
        <v>283</v>
      </c>
      <c r="K26" s="55">
        <f>SUM(K15:K25)</f>
        <v>0</v>
      </c>
    </row>
    <row r="27" spans="1:11" x14ac:dyDescent="0.25">
      <c r="A27" s="84" t="s">
        <v>310</v>
      </c>
      <c r="B27" s="84"/>
      <c r="C27" s="84"/>
      <c r="D27" s="56" t="s">
        <v>311</v>
      </c>
      <c r="E27" s="56" t="s">
        <v>312</v>
      </c>
      <c r="F27" s="56" t="s">
        <v>313</v>
      </c>
      <c r="G27" s="67" t="s">
        <v>271</v>
      </c>
      <c r="H27" s="85" t="s">
        <v>314</v>
      </c>
      <c r="I27" s="85"/>
      <c r="J27" s="53" t="s">
        <v>275</v>
      </c>
      <c r="K27" s="53" t="s">
        <v>275</v>
      </c>
    </row>
    <row r="28" spans="1:11" x14ac:dyDescent="0.25">
      <c r="A28" s="67" t="s">
        <v>315</v>
      </c>
      <c r="B28" s="67">
        <v>3</v>
      </c>
      <c r="C28" s="58" t="s">
        <v>316</v>
      </c>
      <c r="D28" s="56">
        <v>17</v>
      </c>
      <c r="E28" s="56">
        <v>90</v>
      </c>
      <c r="F28" s="56">
        <v>160</v>
      </c>
      <c r="G28" s="67">
        <v>9.1</v>
      </c>
      <c r="H28" s="85" t="s">
        <v>278</v>
      </c>
      <c r="I28" s="85"/>
      <c r="J28" s="53"/>
      <c r="K28" s="53">
        <f>B28*J28</f>
        <v>0</v>
      </c>
    </row>
    <row r="29" spans="1:11" x14ac:dyDescent="0.25">
      <c r="A29" s="67" t="s">
        <v>317</v>
      </c>
      <c r="B29" s="67">
        <v>3</v>
      </c>
      <c r="C29" s="58" t="s">
        <v>316</v>
      </c>
      <c r="D29" s="56">
        <v>11</v>
      </c>
      <c r="E29" s="56">
        <v>90</v>
      </c>
      <c r="F29" s="56">
        <v>160</v>
      </c>
      <c r="G29" s="67">
        <v>14.2</v>
      </c>
      <c r="H29" s="85" t="s">
        <v>278</v>
      </c>
      <c r="I29" s="85"/>
      <c r="J29" s="53"/>
      <c r="K29" s="53">
        <f t="shared" ref="K29:K31" si="2">B29*J29</f>
        <v>0</v>
      </c>
    </row>
    <row r="30" spans="1:11" x14ac:dyDescent="0.25">
      <c r="A30" s="67" t="s">
        <v>318</v>
      </c>
      <c r="B30" s="67">
        <v>2</v>
      </c>
      <c r="C30" s="58" t="s">
        <v>316</v>
      </c>
      <c r="D30" s="56">
        <v>17</v>
      </c>
      <c r="E30" s="56">
        <v>90</v>
      </c>
      <c r="F30" s="56">
        <v>250</v>
      </c>
      <c r="G30" s="67">
        <v>14.2</v>
      </c>
      <c r="H30" s="85" t="s">
        <v>278</v>
      </c>
      <c r="I30" s="85"/>
      <c r="J30" s="53"/>
      <c r="K30" s="53">
        <f t="shared" si="2"/>
        <v>0</v>
      </c>
    </row>
    <row r="31" spans="1:11" x14ac:dyDescent="0.25">
      <c r="A31" s="67" t="s">
        <v>319</v>
      </c>
      <c r="B31" s="67">
        <v>1</v>
      </c>
      <c r="C31" s="58" t="s">
        <v>316</v>
      </c>
      <c r="D31" s="56">
        <v>11</v>
      </c>
      <c r="E31" s="56">
        <v>90</v>
      </c>
      <c r="F31" s="56">
        <v>110</v>
      </c>
      <c r="G31" s="67">
        <v>10</v>
      </c>
      <c r="H31" s="85" t="s">
        <v>278</v>
      </c>
      <c r="I31" s="85"/>
      <c r="J31" s="53"/>
      <c r="K31" s="53">
        <f t="shared" si="2"/>
        <v>0</v>
      </c>
    </row>
    <row r="32" spans="1:11" x14ac:dyDescent="0.2">
      <c r="A32" s="68" t="s">
        <v>263</v>
      </c>
      <c r="B32" s="54" t="s">
        <v>264</v>
      </c>
      <c r="C32" s="68" t="s">
        <v>265</v>
      </c>
      <c r="D32" s="80" t="s">
        <v>266</v>
      </c>
      <c r="E32" s="80"/>
      <c r="F32" s="80"/>
      <c r="G32" s="80"/>
      <c r="H32" s="80"/>
      <c r="I32" s="80"/>
      <c r="J32" s="53" t="s">
        <v>283</v>
      </c>
      <c r="K32" s="53">
        <f>SUM(K28:K31)</f>
        <v>0</v>
      </c>
    </row>
    <row r="33" spans="1:11" ht="25.5" x14ac:dyDescent="0.25">
      <c r="A33" s="84" t="s">
        <v>320</v>
      </c>
      <c r="B33" s="84"/>
      <c r="C33" s="84"/>
      <c r="D33" s="56" t="s">
        <v>311</v>
      </c>
      <c r="E33" s="56" t="s">
        <v>321</v>
      </c>
      <c r="F33" s="67" t="s">
        <v>322</v>
      </c>
      <c r="G33" s="56" t="s">
        <v>323</v>
      </c>
      <c r="H33" s="67" t="s">
        <v>324</v>
      </c>
      <c r="I33" s="67" t="s">
        <v>314</v>
      </c>
      <c r="J33" s="53" t="s">
        <v>275</v>
      </c>
      <c r="K33" s="53" t="s">
        <v>275</v>
      </c>
    </row>
    <row r="34" spans="1:11" x14ac:dyDescent="0.2">
      <c r="A34" s="67" t="s">
        <v>325</v>
      </c>
      <c r="B34" s="67">
        <v>3</v>
      </c>
      <c r="C34" s="58" t="s">
        <v>326</v>
      </c>
      <c r="D34" s="56">
        <v>17</v>
      </c>
      <c r="E34" s="56">
        <v>250</v>
      </c>
      <c r="F34" s="67">
        <v>14.2</v>
      </c>
      <c r="G34" s="59">
        <v>160</v>
      </c>
      <c r="H34" s="67">
        <v>9.1</v>
      </c>
      <c r="I34" s="67" t="s">
        <v>278</v>
      </c>
      <c r="J34" s="53"/>
      <c r="K34" s="53">
        <f>B34*J34</f>
        <v>0</v>
      </c>
    </row>
    <row r="35" spans="1:11" x14ac:dyDescent="0.2">
      <c r="A35" s="67" t="s">
        <v>327</v>
      </c>
      <c r="B35" s="67">
        <v>2</v>
      </c>
      <c r="C35" s="58" t="s">
        <v>328</v>
      </c>
      <c r="D35" s="56">
        <v>17</v>
      </c>
      <c r="E35" s="56">
        <v>250</v>
      </c>
      <c r="F35" s="67">
        <v>14.2</v>
      </c>
      <c r="G35" s="59">
        <v>250</v>
      </c>
      <c r="H35" s="67">
        <v>14.2</v>
      </c>
      <c r="I35" s="67" t="s">
        <v>278</v>
      </c>
      <c r="J35" s="53"/>
      <c r="K35" s="53">
        <f t="shared" ref="K35:K37" si="3">B35*J35</f>
        <v>0</v>
      </c>
    </row>
    <row r="36" spans="1:11" x14ac:dyDescent="0.2">
      <c r="A36" s="67" t="s">
        <v>329</v>
      </c>
      <c r="B36" s="67">
        <v>1</v>
      </c>
      <c r="C36" s="58" t="s">
        <v>328</v>
      </c>
      <c r="D36" s="56">
        <v>11</v>
      </c>
      <c r="E36" s="56">
        <v>160</v>
      </c>
      <c r="F36" s="67">
        <v>14.6</v>
      </c>
      <c r="G36" s="59">
        <v>160</v>
      </c>
      <c r="H36" s="67">
        <v>14.6</v>
      </c>
      <c r="I36" s="67" t="s">
        <v>278</v>
      </c>
      <c r="J36" s="53"/>
      <c r="K36" s="53">
        <f t="shared" si="3"/>
        <v>0</v>
      </c>
    </row>
    <row r="37" spans="1:11" x14ac:dyDescent="0.2">
      <c r="A37" s="67" t="s">
        <v>330</v>
      </c>
      <c r="B37" s="67">
        <v>1</v>
      </c>
      <c r="C37" s="58" t="s">
        <v>328</v>
      </c>
      <c r="D37" s="56">
        <v>11</v>
      </c>
      <c r="E37" s="56">
        <v>110</v>
      </c>
      <c r="F37" s="67">
        <v>10</v>
      </c>
      <c r="G37" s="59">
        <v>110</v>
      </c>
      <c r="H37" s="67">
        <v>10</v>
      </c>
      <c r="I37" s="67" t="s">
        <v>278</v>
      </c>
      <c r="J37" s="53"/>
      <c r="K37" s="53">
        <f t="shared" si="3"/>
        <v>0</v>
      </c>
    </row>
    <row r="38" spans="1:11" x14ac:dyDescent="0.2">
      <c r="A38" s="68" t="s">
        <v>263</v>
      </c>
      <c r="B38" s="54" t="s">
        <v>264</v>
      </c>
      <c r="C38" s="68" t="s">
        <v>265</v>
      </c>
      <c r="D38" s="80" t="s">
        <v>266</v>
      </c>
      <c r="E38" s="80"/>
      <c r="F38" s="80"/>
      <c r="G38" s="80"/>
      <c r="H38" s="80"/>
      <c r="I38" s="80"/>
      <c r="J38" s="53" t="s">
        <v>283</v>
      </c>
      <c r="K38" s="55">
        <f>SUM(K34:K37)</f>
        <v>0</v>
      </c>
    </row>
    <row r="39" spans="1:11" ht="25.5" x14ac:dyDescent="0.25">
      <c r="A39" s="84" t="s">
        <v>331</v>
      </c>
      <c r="B39" s="84"/>
      <c r="C39" s="84"/>
      <c r="D39" s="56" t="s">
        <v>286</v>
      </c>
      <c r="E39" s="56" t="s">
        <v>321</v>
      </c>
      <c r="F39" s="67" t="s">
        <v>322</v>
      </c>
      <c r="G39" s="56" t="s">
        <v>323</v>
      </c>
      <c r="H39" s="67" t="s">
        <v>324</v>
      </c>
      <c r="I39" s="67" t="s">
        <v>314</v>
      </c>
      <c r="J39" s="53" t="s">
        <v>275</v>
      </c>
      <c r="K39" s="53" t="s">
        <v>275</v>
      </c>
    </row>
    <row r="40" spans="1:11" x14ac:dyDescent="0.2">
      <c r="A40" s="58" t="s">
        <v>332</v>
      </c>
      <c r="B40" s="67">
        <v>2</v>
      </c>
      <c r="C40" s="58" t="s">
        <v>333</v>
      </c>
      <c r="D40" s="57" t="s">
        <v>334</v>
      </c>
      <c r="E40" s="56">
        <v>160</v>
      </c>
      <c r="F40" s="67">
        <v>9.1</v>
      </c>
      <c r="G40" s="59">
        <v>90</v>
      </c>
      <c r="H40" s="67">
        <v>5.0999999999999996</v>
      </c>
      <c r="I40" s="67" t="s">
        <v>278</v>
      </c>
      <c r="J40" s="53"/>
      <c r="K40" s="53">
        <f>B40*J40</f>
        <v>0</v>
      </c>
    </row>
    <row r="41" spans="1:11" x14ac:dyDescent="0.2">
      <c r="A41" s="58" t="s">
        <v>335</v>
      </c>
      <c r="B41" s="67">
        <v>2</v>
      </c>
      <c r="C41" s="58" t="s">
        <v>333</v>
      </c>
      <c r="D41" s="56">
        <v>17</v>
      </c>
      <c r="E41" s="56">
        <v>90</v>
      </c>
      <c r="F41" s="67">
        <v>5.0999999999999996</v>
      </c>
      <c r="G41" s="59">
        <v>75</v>
      </c>
      <c r="H41" s="67">
        <v>4.3</v>
      </c>
      <c r="I41" s="67" t="s">
        <v>278</v>
      </c>
      <c r="J41" s="53"/>
      <c r="K41" s="53">
        <f t="shared" ref="K41:K46" si="4">B41*J41</f>
        <v>0</v>
      </c>
    </row>
    <row r="42" spans="1:11" x14ac:dyDescent="0.2">
      <c r="A42" s="58" t="s">
        <v>336</v>
      </c>
      <c r="B42" s="67">
        <v>2</v>
      </c>
      <c r="C42" s="58" t="s">
        <v>337</v>
      </c>
      <c r="D42" s="57" t="s">
        <v>338</v>
      </c>
      <c r="E42" s="56">
        <v>160</v>
      </c>
      <c r="F42" s="67">
        <v>14.6</v>
      </c>
      <c r="G42" s="59">
        <v>90</v>
      </c>
      <c r="H42" s="67">
        <v>6.8</v>
      </c>
      <c r="I42" s="67" t="s">
        <v>278</v>
      </c>
      <c r="J42" s="60"/>
      <c r="K42" s="53">
        <f t="shared" si="4"/>
        <v>0</v>
      </c>
    </row>
    <row r="43" spans="1:11" ht="25.5" x14ac:dyDescent="0.2">
      <c r="A43" s="58" t="s">
        <v>339</v>
      </c>
      <c r="B43" s="67">
        <v>2</v>
      </c>
      <c r="C43" s="58" t="s">
        <v>333</v>
      </c>
      <c r="D43" s="57" t="s">
        <v>334</v>
      </c>
      <c r="E43" s="56">
        <v>250</v>
      </c>
      <c r="F43" s="67">
        <v>14.2</v>
      </c>
      <c r="G43" s="59">
        <v>200</v>
      </c>
      <c r="H43" s="67">
        <v>11.4</v>
      </c>
      <c r="I43" s="67" t="s">
        <v>278</v>
      </c>
      <c r="J43" s="53"/>
      <c r="K43" s="53">
        <f t="shared" si="4"/>
        <v>0</v>
      </c>
    </row>
    <row r="44" spans="1:11" ht="25.5" x14ac:dyDescent="0.2">
      <c r="A44" s="58" t="s">
        <v>340</v>
      </c>
      <c r="B44" s="67">
        <v>2</v>
      </c>
      <c r="C44" s="58" t="s">
        <v>333</v>
      </c>
      <c r="D44" s="57" t="s">
        <v>334</v>
      </c>
      <c r="E44" s="56">
        <v>200</v>
      </c>
      <c r="F44" s="67">
        <v>11.4</v>
      </c>
      <c r="G44" s="59">
        <v>160</v>
      </c>
      <c r="H44" s="67">
        <v>9.1</v>
      </c>
      <c r="I44" s="67" t="s">
        <v>278</v>
      </c>
      <c r="J44" s="53"/>
      <c r="K44" s="53">
        <f t="shared" si="4"/>
        <v>0</v>
      </c>
    </row>
    <row r="45" spans="1:11" ht="25.5" x14ac:dyDescent="0.2">
      <c r="A45" s="58" t="s">
        <v>341</v>
      </c>
      <c r="B45" s="67">
        <v>2</v>
      </c>
      <c r="C45" s="58" t="s">
        <v>333</v>
      </c>
      <c r="D45" s="56">
        <v>17</v>
      </c>
      <c r="E45" s="56">
        <v>160</v>
      </c>
      <c r="F45" s="67">
        <v>9.1</v>
      </c>
      <c r="G45" s="59">
        <v>110</v>
      </c>
      <c r="H45" s="67">
        <v>6.3</v>
      </c>
      <c r="I45" s="67" t="s">
        <v>278</v>
      </c>
      <c r="J45" s="53"/>
      <c r="K45" s="53">
        <f t="shared" si="4"/>
        <v>0</v>
      </c>
    </row>
    <row r="46" spans="1:11" ht="25.5" x14ac:dyDescent="0.2">
      <c r="A46" s="58" t="s">
        <v>342</v>
      </c>
      <c r="B46" s="67">
        <v>2</v>
      </c>
      <c r="C46" s="58" t="s">
        <v>337</v>
      </c>
      <c r="D46" s="56">
        <v>11</v>
      </c>
      <c r="E46" s="56">
        <v>160</v>
      </c>
      <c r="F46" s="67">
        <v>14.6</v>
      </c>
      <c r="G46" s="59">
        <v>110</v>
      </c>
      <c r="H46" s="67">
        <v>10</v>
      </c>
      <c r="I46" s="67" t="s">
        <v>278</v>
      </c>
      <c r="J46" s="60"/>
      <c r="K46" s="53">
        <f t="shared" si="4"/>
        <v>0</v>
      </c>
    </row>
    <row r="47" spans="1:11" x14ac:dyDescent="0.25">
      <c r="A47" s="68" t="s">
        <v>263</v>
      </c>
      <c r="B47" s="61" t="s">
        <v>264</v>
      </c>
      <c r="C47" s="80" t="s">
        <v>265</v>
      </c>
      <c r="D47" s="80"/>
      <c r="E47" s="80"/>
      <c r="F47" s="80"/>
      <c r="G47" s="80"/>
      <c r="H47" s="80"/>
      <c r="I47" s="61" t="s">
        <v>274</v>
      </c>
      <c r="J47" s="53" t="s">
        <v>283</v>
      </c>
      <c r="K47" s="55">
        <f>SUM(K40:K46)</f>
        <v>0</v>
      </c>
    </row>
    <row r="48" spans="1:11" x14ac:dyDescent="0.25">
      <c r="A48" s="56" t="s">
        <v>343</v>
      </c>
      <c r="B48" s="56">
        <v>1</v>
      </c>
      <c r="C48" s="86" t="s">
        <v>344</v>
      </c>
      <c r="D48" s="86"/>
      <c r="E48" s="86"/>
      <c r="F48" s="86"/>
      <c r="G48" s="86"/>
      <c r="H48" s="86"/>
      <c r="I48" s="56" t="s">
        <v>278</v>
      </c>
      <c r="J48" s="53"/>
      <c r="K48" s="53">
        <f>B48*J48</f>
        <v>0</v>
      </c>
    </row>
    <row r="49" spans="1:11" x14ac:dyDescent="0.25">
      <c r="A49" s="56" t="s">
        <v>345</v>
      </c>
      <c r="B49" s="56">
        <v>1</v>
      </c>
      <c r="C49" s="86" t="s">
        <v>346</v>
      </c>
      <c r="D49" s="86"/>
      <c r="E49" s="86"/>
      <c r="F49" s="86"/>
      <c r="G49" s="86"/>
      <c r="H49" s="86"/>
      <c r="I49" s="56" t="s">
        <v>278</v>
      </c>
      <c r="J49" s="53"/>
      <c r="K49" s="53">
        <f t="shared" ref="K49:K70" si="5">B49*J49</f>
        <v>0</v>
      </c>
    </row>
    <row r="50" spans="1:11" x14ac:dyDescent="0.25">
      <c r="A50" s="56" t="s">
        <v>347</v>
      </c>
      <c r="B50" s="56">
        <v>1</v>
      </c>
      <c r="C50" s="86" t="s">
        <v>348</v>
      </c>
      <c r="D50" s="86"/>
      <c r="E50" s="86"/>
      <c r="F50" s="86"/>
      <c r="G50" s="86"/>
      <c r="H50" s="86"/>
      <c r="I50" s="56" t="s">
        <v>278</v>
      </c>
      <c r="J50" s="53"/>
      <c r="K50" s="53">
        <f t="shared" si="5"/>
        <v>0</v>
      </c>
    </row>
    <row r="51" spans="1:11" x14ac:dyDescent="0.25">
      <c r="A51" s="67" t="s">
        <v>349</v>
      </c>
      <c r="B51" s="56">
        <v>2</v>
      </c>
      <c r="C51" s="86" t="s">
        <v>350</v>
      </c>
      <c r="D51" s="86"/>
      <c r="E51" s="86"/>
      <c r="F51" s="86"/>
      <c r="G51" s="86"/>
      <c r="H51" s="86"/>
      <c r="I51" s="56" t="s">
        <v>351</v>
      </c>
      <c r="J51" s="53"/>
      <c r="K51" s="53">
        <f t="shared" si="5"/>
        <v>0</v>
      </c>
    </row>
    <row r="52" spans="1:11" x14ac:dyDescent="0.25">
      <c r="A52" s="67" t="s">
        <v>352</v>
      </c>
      <c r="B52" s="56">
        <v>7</v>
      </c>
      <c r="C52" s="86" t="s">
        <v>353</v>
      </c>
      <c r="D52" s="86"/>
      <c r="E52" s="86"/>
      <c r="F52" s="86"/>
      <c r="G52" s="86"/>
      <c r="H52" s="86"/>
      <c r="I52" s="56" t="s">
        <v>351</v>
      </c>
      <c r="J52" s="53"/>
      <c r="K52" s="53">
        <f t="shared" si="5"/>
        <v>0</v>
      </c>
    </row>
    <row r="53" spans="1:11" x14ac:dyDescent="0.25">
      <c r="A53" s="67" t="s">
        <v>354</v>
      </c>
      <c r="B53" s="56">
        <v>9</v>
      </c>
      <c r="C53" s="86" t="s">
        <v>355</v>
      </c>
      <c r="D53" s="86"/>
      <c r="E53" s="86"/>
      <c r="F53" s="86"/>
      <c r="G53" s="86"/>
      <c r="H53" s="86"/>
      <c r="I53" s="56" t="s">
        <v>351</v>
      </c>
      <c r="J53" s="53"/>
      <c r="K53" s="53">
        <f t="shared" si="5"/>
        <v>0</v>
      </c>
    </row>
    <row r="54" spans="1:11" x14ac:dyDescent="0.25">
      <c r="A54" s="67" t="s">
        <v>356</v>
      </c>
      <c r="B54" s="56">
        <v>4</v>
      </c>
      <c r="C54" s="86" t="s">
        <v>357</v>
      </c>
      <c r="D54" s="86"/>
      <c r="E54" s="86"/>
      <c r="F54" s="86"/>
      <c r="G54" s="86"/>
      <c r="H54" s="86"/>
      <c r="I54" s="56" t="s">
        <v>351</v>
      </c>
      <c r="J54" s="53"/>
      <c r="K54" s="53">
        <f t="shared" si="5"/>
        <v>0</v>
      </c>
    </row>
    <row r="55" spans="1:11" ht="25.5" x14ac:dyDescent="0.25">
      <c r="A55" s="67" t="s">
        <v>358</v>
      </c>
      <c r="B55" s="56">
        <v>3</v>
      </c>
      <c r="C55" s="86" t="s">
        <v>359</v>
      </c>
      <c r="D55" s="86"/>
      <c r="E55" s="86"/>
      <c r="F55" s="86"/>
      <c r="G55" s="86"/>
      <c r="H55" s="86"/>
      <c r="I55" s="67" t="s">
        <v>351</v>
      </c>
      <c r="J55" s="53"/>
      <c r="K55" s="53">
        <f t="shared" si="5"/>
        <v>0</v>
      </c>
    </row>
    <row r="56" spans="1:11" x14ac:dyDescent="0.25">
      <c r="A56" s="56" t="s">
        <v>360</v>
      </c>
      <c r="B56" s="56">
        <v>3</v>
      </c>
      <c r="C56" s="86" t="s">
        <v>361</v>
      </c>
      <c r="D56" s="86"/>
      <c r="E56" s="86"/>
      <c r="F56" s="86"/>
      <c r="G56" s="86"/>
      <c r="H56" s="86"/>
      <c r="I56" s="67" t="s">
        <v>351</v>
      </c>
      <c r="J56" s="53"/>
      <c r="K56" s="53">
        <f t="shared" si="5"/>
        <v>0</v>
      </c>
    </row>
    <row r="57" spans="1:11" ht="25.5" x14ac:dyDescent="0.25">
      <c r="A57" s="67" t="s">
        <v>362</v>
      </c>
      <c r="B57" s="56">
        <v>1</v>
      </c>
      <c r="C57" s="86" t="s">
        <v>363</v>
      </c>
      <c r="D57" s="86"/>
      <c r="E57" s="86"/>
      <c r="F57" s="86"/>
      <c r="G57" s="86"/>
      <c r="H57" s="86"/>
      <c r="I57" s="67" t="s">
        <v>351</v>
      </c>
      <c r="J57" s="53"/>
      <c r="K57" s="53">
        <f t="shared" si="5"/>
        <v>0</v>
      </c>
    </row>
    <row r="58" spans="1:11" ht="25.5" x14ac:dyDescent="0.25">
      <c r="A58" s="67" t="s">
        <v>364</v>
      </c>
      <c r="B58" s="56">
        <v>3</v>
      </c>
      <c r="C58" s="86" t="s">
        <v>365</v>
      </c>
      <c r="D58" s="86"/>
      <c r="E58" s="86"/>
      <c r="F58" s="86"/>
      <c r="G58" s="86"/>
      <c r="H58" s="86"/>
      <c r="I58" s="67" t="s">
        <v>351</v>
      </c>
      <c r="J58" s="53"/>
      <c r="K58" s="53">
        <f t="shared" si="5"/>
        <v>0</v>
      </c>
    </row>
    <row r="59" spans="1:11" x14ac:dyDescent="0.25">
      <c r="A59" s="56" t="s">
        <v>366</v>
      </c>
      <c r="B59" s="56">
        <v>3</v>
      </c>
      <c r="C59" s="86" t="s">
        <v>367</v>
      </c>
      <c r="D59" s="86"/>
      <c r="E59" s="86"/>
      <c r="F59" s="86"/>
      <c r="G59" s="86"/>
      <c r="H59" s="86"/>
      <c r="I59" s="67" t="s">
        <v>351</v>
      </c>
      <c r="J59" s="53"/>
      <c r="K59" s="53">
        <f t="shared" si="5"/>
        <v>0</v>
      </c>
    </row>
    <row r="60" spans="1:11" ht="25.5" x14ac:dyDescent="0.25">
      <c r="A60" s="67" t="s">
        <v>368</v>
      </c>
      <c r="B60" s="56">
        <v>2</v>
      </c>
      <c r="C60" s="86" t="s">
        <v>369</v>
      </c>
      <c r="D60" s="86"/>
      <c r="E60" s="86"/>
      <c r="F60" s="86"/>
      <c r="G60" s="86"/>
      <c r="H60" s="86"/>
      <c r="I60" s="67" t="s">
        <v>351</v>
      </c>
      <c r="J60" s="53"/>
      <c r="K60" s="53">
        <f t="shared" si="5"/>
        <v>0</v>
      </c>
    </row>
    <row r="61" spans="1:11" ht="25.5" x14ac:dyDescent="0.25">
      <c r="A61" s="67" t="s">
        <v>370</v>
      </c>
      <c r="B61" s="56">
        <v>2</v>
      </c>
      <c r="C61" s="86" t="s">
        <v>371</v>
      </c>
      <c r="D61" s="86"/>
      <c r="E61" s="86"/>
      <c r="F61" s="86"/>
      <c r="G61" s="86"/>
      <c r="H61" s="86"/>
      <c r="I61" s="67" t="s">
        <v>351</v>
      </c>
      <c r="J61" s="53"/>
      <c r="K61" s="53">
        <f t="shared" si="5"/>
        <v>0</v>
      </c>
    </row>
    <row r="62" spans="1:11" x14ac:dyDescent="0.25">
      <c r="A62" s="56" t="s">
        <v>372</v>
      </c>
      <c r="B62" s="56">
        <v>2</v>
      </c>
      <c r="C62" s="86" t="s">
        <v>373</v>
      </c>
      <c r="D62" s="86"/>
      <c r="E62" s="86"/>
      <c r="F62" s="86"/>
      <c r="G62" s="86"/>
      <c r="H62" s="86"/>
      <c r="I62" s="67" t="s">
        <v>351</v>
      </c>
      <c r="J62" s="53"/>
      <c r="K62" s="53">
        <f t="shared" si="5"/>
        <v>0</v>
      </c>
    </row>
    <row r="63" spans="1:11" x14ac:dyDescent="0.25">
      <c r="A63" s="56" t="s">
        <v>374</v>
      </c>
      <c r="B63" s="56">
        <v>1</v>
      </c>
      <c r="C63" s="86" t="s">
        <v>512</v>
      </c>
      <c r="D63" s="86"/>
      <c r="E63" s="86"/>
      <c r="F63" s="86"/>
      <c r="G63" s="86"/>
      <c r="H63" s="86"/>
      <c r="I63" s="67" t="s">
        <v>351</v>
      </c>
      <c r="J63" s="53"/>
      <c r="K63" s="53">
        <f t="shared" si="5"/>
        <v>0</v>
      </c>
    </row>
    <row r="64" spans="1:11" x14ac:dyDescent="0.25">
      <c r="A64" s="56" t="s">
        <v>375</v>
      </c>
      <c r="B64" s="56">
        <v>1</v>
      </c>
      <c r="C64" s="86" t="s">
        <v>513</v>
      </c>
      <c r="D64" s="86"/>
      <c r="E64" s="86"/>
      <c r="F64" s="86"/>
      <c r="G64" s="86"/>
      <c r="H64" s="86"/>
      <c r="I64" s="67" t="s">
        <v>351</v>
      </c>
      <c r="J64" s="53"/>
      <c r="K64" s="53">
        <f t="shared" si="5"/>
        <v>0</v>
      </c>
    </row>
    <row r="65" spans="1:11" x14ac:dyDescent="0.25">
      <c r="A65" s="56" t="s">
        <v>376</v>
      </c>
      <c r="B65" s="56">
        <v>2</v>
      </c>
      <c r="C65" s="86" t="s">
        <v>377</v>
      </c>
      <c r="D65" s="86"/>
      <c r="E65" s="86"/>
      <c r="F65" s="86"/>
      <c r="G65" s="86"/>
      <c r="H65" s="86"/>
      <c r="I65" s="67" t="s">
        <v>351</v>
      </c>
      <c r="J65" s="53"/>
      <c r="K65" s="53">
        <f t="shared" si="5"/>
        <v>0</v>
      </c>
    </row>
    <row r="66" spans="1:11" x14ac:dyDescent="0.25">
      <c r="A66" s="56" t="s">
        <v>378</v>
      </c>
      <c r="B66" s="56">
        <v>2</v>
      </c>
      <c r="C66" s="86" t="s">
        <v>379</v>
      </c>
      <c r="D66" s="86"/>
      <c r="E66" s="86"/>
      <c r="F66" s="86"/>
      <c r="G66" s="86"/>
      <c r="H66" s="86"/>
      <c r="I66" s="67" t="s">
        <v>351</v>
      </c>
      <c r="J66" s="53"/>
      <c r="K66" s="53">
        <f t="shared" si="5"/>
        <v>0</v>
      </c>
    </row>
    <row r="67" spans="1:11" x14ac:dyDescent="0.25">
      <c r="A67" s="56" t="s">
        <v>380</v>
      </c>
      <c r="B67" s="56">
        <v>1</v>
      </c>
      <c r="C67" s="86" t="s">
        <v>546</v>
      </c>
      <c r="D67" s="86"/>
      <c r="E67" s="86"/>
      <c r="F67" s="86"/>
      <c r="G67" s="86"/>
      <c r="H67" s="86"/>
      <c r="I67" s="67" t="s">
        <v>351</v>
      </c>
      <c r="J67" s="53"/>
      <c r="K67" s="53">
        <f t="shared" si="5"/>
        <v>0</v>
      </c>
    </row>
    <row r="68" spans="1:11" x14ac:dyDescent="0.25">
      <c r="A68" s="56" t="s">
        <v>381</v>
      </c>
      <c r="B68" s="56">
        <v>2</v>
      </c>
      <c r="C68" s="86" t="s">
        <v>547</v>
      </c>
      <c r="D68" s="86"/>
      <c r="E68" s="86"/>
      <c r="F68" s="86"/>
      <c r="G68" s="86"/>
      <c r="H68" s="86"/>
      <c r="I68" s="67" t="s">
        <v>351</v>
      </c>
      <c r="J68" s="53"/>
      <c r="K68" s="53">
        <f t="shared" si="5"/>
        <v>0</v>
      </c>
    </row>
    <row r="69" spans="1:11" x14ac:dyDescent="0.25">
      <c r="A69" s="56" t="s">
        <v>382</v>
      </c>
      <c r="B69" s="56">
        <v>2</v>
      </c>
      <c r="C69" s="86" t="s">
        <v>383</v>
      </c>
      <c r="D69" s="86"/>
      <c r="E69" s="86"/>
      <c r="F69" s="86"/>
      <c r="G69" s="86"/>
      <c r="H69" s="86"/>
      <c r="I69" s="67" t="s">
        <v>351</v>
      </c>
      <c r="J69" s="53"/>
      <c r="K69" s="53">
        <f t="shared" si="5"/>
        <v>0</v>
      </c>
    </row>
    <row r="70" spans="1:11" x14ac:dyDescent="0.25">
      <c r="A70" s="56" t="s">
        <v>384</v>
      </c>
      <c r="B70" s="56">
        <v>2</v>
      </c>
      <c r="C70" s="86" t="s">
        <v>385</v>
      </c>
      <c r="D70" s="86"/>
      <c r="E70" s="86"/>
      <c r="F70" s="86"/>
      <c r="G70" s="86"/>
      <c r="H70" s="86"/>
      <c r="I70" s="67" t="s">
        <v>351</v>
      </c>
      <c r="J70" s="53"/>
      <c r="K70" s="53">
        <f t="shared" si="5"/>
        <v>0</v>
      </c>
    </row>
    <row r="71" spans="1:11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3" t="s">
        <v>283</v>
      </c>
      <c r="K71" s="64">
        <f>SUM(K48:K70)</f>
        <v>0</v>
      </c>
    </row>
    <row r="72" spans="1:11" x14ac:dyDescent="0.2">
      <c r="A72" s="87" t="s">
        <v>549</v>
      </c>
      <c r="B72" s="87"/>
      <c r="C72" s="87"/>
      <c r="D72" s="87"/>
      <c r="E72" s="87"/>
      <c r="F72" s="87"/>
      <c r="G72" s="87"/>
      <c r="H72" s="87"/>
      <c r="I72" s="87"/>
      <c r="J72" s="87"/>
      <c r="K72" s="64">
        <f>K71+K47+K38+K32+K26+K13</f>
        <v>0</v>
      </c>
    </row>
  </sheetData>
  <mergeCells count="56">
    <mergeCell ref="C69:H69"/>
    <mergeCell ref="C70:H70"/>
    <mergeCell ref="A72:J72"/>
    <mergeCell ref="A2:K2"/>
    <mergeCell ref="A3:K3"/>
    <mergeCell ref="A4:K4"/>
    <mergeCell ref="C63:H63"/>
    <mergeCell ref="C64:H64"/>
    <mergeCell ref="C65:H65"/>
    <mergeCell ref="C66:H66"/>
    <mergeCell ref="C67:H67"/>
    <mergeCell ref="C68:H68"/>
    <mergeCell ref="C57:H57"/>
    <mergeCell ref="C58:H58"/>
    <mergeCell ref="C59:H59"/>
    <mergeCell ref="C60:H60"/>
    <mergeCell ref="C61:H61"/>
    <mergeCell ref="C62:H62"/>
    <mergeCell ref="C51:H51"/>
    <mergeCell ref="C52:H52"/>
    <mergeCell ref="C53:H53"/>
    <mergeCell ref="C54:H54"/>
    <mergeCell ref="C55:H55"/>
    <mergeCell ref="C56:H56"/>
    <mergeCell ref="C50:H50"/>
    <mergeCell ref="H28:I28"/>
    <mergeCell ref="H29:I29"/>
    <mergeCell ref="H30:I30"/>
    <mergeCell ref="H31:I31"/>
    <mergeCell ref="D32:I32"/>
    <mergeCell ref="A33:C33"/>
    <mergeCell ref="D38:I38"/>
    <mergeCell ref="A39:C39"/>
    <mergeCell ref="C47:H47"/>
    <mergeCell ref="C48:H48"/>
    <mergeCell ref="C49:H49"/>
    <mergeCell ref="A27:C27"/>
    <mergeCell ref="H27:I27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D26:I26"/>
    <mergeCell ref="C15:F15"/>
    <mergeCell ref="A1:D1"/>
    <mergeCell ref="D6:I6"/>
    <mergeCell ref="A7:C7"/>
    <mergeCell ref="C13:D13"/>
    <mergeCell ref="E13:I13"/>
    <mergeCell ref="A14:F14"/>
  </mergeCells>
  <printOptions horizontalCentered="1"/>
  <pageMargins left="0.70866141732283472" right="0.19685039370078741" top="0.82677165354330717" bottom="0.74803149606299213" header="0.31496062992125984" footer="0.31496062992125984"/>
  <pageSetup paperSize="9" scale="90" orientation="landscape" r:id="rId1"/>
  <headerFooter>
    <oddHeader xml:space="preserve">&amp;R
</oddHeader>
    <oddFooter>&amp;C&amp;"Arial,Regular"&amp;8СВЕКО ЕНЕРГОПРОЕКТ АД</oddFoot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3</vt:i4>
      </vt:variant>
    </vt:vector>
  </HeadingPairs>
  <TitlesOfParts>
    <vt:vector size="5" baseType="lpstr">
      <vt:lpstr>А1</vt:lpstr>
      <vt:lpstr>Помпена станция</vt:lpstr>
      <vt:lpstr>А1!Област_печат</vt:lpstr>
      <vt:lpstr>А1!Печат_заглавия</vt:lpstr>
      <vt:lpstr>'Помпена станция'!Печат_заглавия</vt:lpstr>
    </vt:vector>
  </TitlesOfParts>
  <Company>SWECO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Boncheva Lyuba</dc:creator>
  <cp:lastModifiedBy>User</cp:lastModifiedBy>
  <cp:lastPrinted>2019-04-09T05:32:06Z</cp:lastPrinted>
  <dcterms:created xsi:type="dcterms:W3CDTF">2012-08-20T09:44:08Z</dcterms:created>
  <dcterms:modified xsi:type="dcterms:W3CDTF">2020-03-11T07:53:09Z</dcterms:modified>
</cp:coreProperties>
</file>